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Projects/Analysis/Wealth Index Construction/GNMIS2021/Wealth/"/>
    </mc:Choice>
  </mc:AlternateContent>
  <xr:revisionPtr revIDLastSave="74" documentId="13_ncr:1_{66F2DE2E-029D-4793-8173-1D573C3B1A18}" xr6:coauthVersionLast="47" xr6:coauthVersionMax="47" xr10:uidLastSave="{4D2B56BA-7A9B-4DE8-AD91-569D5FB9C4A1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6" i="2" l="1"/>
  <c r="M125" i="1"/>
  <c r="L122" i="2"/>
  <c r="K122" i="2"/>
  <c r="M99" i="2"/>
  <c r="L119" i="1"/>
  <c r="K119" i="1"/>
  <c r="M99" i="1"/>
  <c r="M108" i="4"/>
  <c r="D23" i="3"/>
  <c r="D12" i="3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K120" i="1"/>
  <c r="K121" i="1"/>
  <c r="K122" i="1"/>
  <c r="K123" i="1"/>
  <c r="K124" i="1"/>
  <c r="L105" i="1"/>
  <c r="K105" i="1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<sst xmlns="http://schemas.openxmlformats.org/spreadsheetml/2006/main" count="936" uniqueCount="194">
  <si>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</si>
  <si>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</si>
  <si>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</si>
  <si>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</si>
  <si>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</si>
  <si>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</si>
  <si>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</si>
  <si>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</si>
  <si>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</si>
  <si>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</si>
  <si>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</si>
  <si>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</si>
  <si>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</si>
  <si>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</si>
  <si>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</si>
  <si>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</si>
  <si>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</si>
  <si>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</si>
  <si>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</si>
  <si>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</si>
  <si>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</si>
  <si>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</si>
  <si>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</si>
  <si>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</si>
  <si>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</si>
  <si>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</si>
  <si>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</si>
  <si>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</si>
  <si>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</si>
  <si>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</si>
  <si>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</si>
  <si>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</si>
  <si>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</si>
  <si>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</si>
  <si>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</si>
  <si>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</si>
  <si>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</si>
  <si>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</si>
  <si>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</si>
  <si>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</si>
  <si>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</si>
  <si>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</si>
  <si>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</si>
  <si>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</si>
  <si>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</si>
  <si>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</si>
  <si>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</si>
  <si>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</si>
  <si>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</si>
  <si>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</si>
  <si>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</si>
  <si>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</si>
  <si>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</si>
  <si>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</si>
  <si>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</si>
  <si>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</si>
  <si>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</si>
  <si>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</si>
  <si>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</si>
  <si>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</si>
  <si>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</si>
  <si>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QH116A Electricity</t>
  </si>
  <si>
    <t>QH117A Watch</t>
  </si>
  <si>
    <t>QH118 Bank account</t>
  </si>
  <si>
    <t>QH113A_1 Cows/bulls: 1-4</t>
  </si>
  <si>
    <t>QH113A_2 Cows/bulls: 5-9</t>
  </si>
  <si>
    <t>QH113A_3 Cows/bulls: 10+</t>
  </si>
  <si>
    <t>QH113B_1 Other cattle: 1-4</t>
  </si>
  <si>
    <t>QH113B_2 Other cattle: 5-9</t>
  </si>
  <si>
    <t>QH113B_3 Other cattle: 10+</t>
  </si>
  <si>
    <t>QH113H_1 Chickens or other poultry: 1-9</t>
  </si>
  <si>
    <t>QH113H_2 Chickens or other poultry: 10-29</t>
  </si>
  <si>
    <t>QH113H_3 Chickens or other poultry: 30+</t>
  </si>
  <si>
    <t>a. Multiple modes exist. The smallest value is shown</t>
  </si>
  <si>
    <t>Urban</t>
  </si>
  <si>
    <t xml:space="preserve">Histrogram </t>
  </si>
  <si>
    <t>Guinea MIS 2021</t>
  </si>
  <si>
    <t>QH101_11 Source of drinking water: Eau du robinet dans le logement</t>
  </si>
  <si>
    <t>QH101_12 Source of drinking water: Eau du robinet dans la cour/Parcelle</t>
  </si>
  <si>
    <t>QH101_13 Source of drinking water: Eau du robinet du voisin</t>
  </si>
  <si>
    <t>QH101_14 Source of drinking water: Eau du robinet public/Borne fontaine</t>
  </si>
  <si>
    <t>QH101_21 Source of drinking water: Puits à pompe ou forage</t>
  </si>
  <si>
    <t>QH101_31 Source of drinking water: Puits creuse protégés</t>
  </si>
  <si>
    <t>QH101_32 Source of drinking water: Puits creuse non protégés</t>
  </si>
  <si>
    <t>QH101_41 Source of drinking water: Source protégée</t>
  </si>
  <si>
    <t>QH101_42 Source of drinking water: Source non protégée</t>
  </si>
  <si>
    <t>QH101_51 Source of drinking water: Eau de pluie</t>
  </si>
  <si>
    <t>QH101_71 Source of drinking water: Camion citerne ou Charette avec petite citerne/tonneau</t>
  </si>
  <si>
    <t>QH101_81 Source of drinking water: Eau de surface/Riviere/Barrage/Lac/Mare/Canal</t>
  </si>
  <si>
    <t>QH101_91 Source of drinking water: Eau en bouteille</t>
  </si>
  <si>
    <t>QH101_92 Source of drinking water: Eau en sachet</t>
  </si>
  <si>
    <t>QH105_11 Type of toilet facility: Chasse d'eau - à un système d'égout</t>
  </si>
  <si>
    <t>QH105_12 Type of toilet facility: Chasse d'eau - à une fosse septique</t>
  </si>
  <si>
    <t>QH105_13 Type of toilet facility: Chasse d'eau - fosse d'aisance</t>
  </si>
  <si>
    <t>QH105_14 Type of toilet facility: Chasse d'eau - à quelque chose d'autre</t>
  </si>
  <si>
    <t>QH105_15 Type of toilet facility: Chasse d'eau - ne sait pas</t>
  </si>
  <si>
    <t>QH105_21 Type of toilet facility: Fosses/latrines - ventilées ameliorées Auto-aérée</t>
  </si>
  <si>
    <t>QH105_22 Type of toilet facility: Fosses/latrines - avec dalles</t>
  </si>
  <si>
    <t>QH105_23 Type of toilet facility: Fosses/latrines - sans dalles/trou ouvert</t>
  </si>
  <si>
    <t>QH105_31 Type of toilet facility: Toilettes à compostage ou Seau/Tinette</t>
  </si>
  <si>
    <t>QH105_51 Type of toilet facility: Toilettes /latrines suspendues</t>
  </si>
  <si>
    <t>QH105_61 Type of toilet facility: Pas de toilette/nature</t>
  </si>
  <si>
    <t>QH105_11_sh Type of toilet facility: Chasse d'eau - à un système d'égout - shared</t>
  </si>
  <si>
    <t>QH105_12_sh Type of toilet facility: Chasse d'eau - à une fosse septique - shared</t>
  </si>
  <si>
    <t>QH105_13_sh Type of toilet facility: Chasse d'eau - fosse d'aisance - shared</t>
  </si>
  <si>
    <t>QH105_14_sh Type of toilet facility: Chasse d'eau - à quelque chose d'autre - shared</t>
  </si>
  <si>
    <t>QH105_15_sh Type of toilet facility: Chasse d'eau - ne sait pas - shared</t>
  </si>
  <si>
    <t>QH105_21_sh Type of toilet facility: Fosses/latrines - ventilées ameliorées Auto-aérée - shared</t>
  </si>
  <si>
    <t>QH105_22_sh Type of toilet facility: Fosses/latrines - avec dalles - shared</t>
  </si>
  <si>
    <t>QH105_23_sh Type of toilet facility: Fosses/latrines - sans dalles/trou ouvert - shared</t>
  </si>
  <si>
    <t>QH105_31_sh Type of toilet facility: Toilettes à compostage ou Seau/tinette - shared</t>
  </si>
  <si>
    <t>QH105_51_sh Type of toilet facility: Toilettes /latrines suspendues - shared</t>
  </si>
  <si>
    <t>QH109_1 Type of cookstove: Cuisinière électrique</t>
  </si>
  <si>
    <t>QH109_3 Type of cookstove: Cuisinière à gaz propane liquéfié (gpl)  cuisinière à gaz</t>
  </si>
  <si>
    <t>QH109_4 Type of cookstove: Cuisinière connectée au gaz naturel/biogaz</t>
  </si>
  <si>
    <t>QH109_6 Type of cookstove: Cuisinière d'un fabricant à combustible solide</t>
  </si>
  <si>
    <t>QH109_7 Type of cookstove: Cuisinière traditionnelle à combustible solide</t>
  </si>
  <si>
    <t>QH109_8 Type of cookstove: Feu à trois pierres/foyer ouvert</t>
  </si>
  <si>
    <t>QH109_95 Type of cookstove: Pas de repas prepare dans le ménage</t>
  </si>
  <si>
    <t>QH110_4 Type of cooking fuel: Charbon/lignite</t>
  </si>
  <si>
    <t>QH110_5 Type of cooking fuel: Charbon de bois</t>
  </si>
  <si>
    <t>QH110_6 Type of cooking fuel: Bois</t>
  </si>
  <si>
    <t>QH110_7 Type of cooking fuel: Paille/branchages/herbes ou Produits agricoles ou Combustibles biomasse transformés (pellets) ou granulés de bois</t>
  </si>
  <si>
    <t>QH116B Electricité autre source</t>
  </si>
  <si>
    <t>QH116C Radio</t>
  </si>
  <si>
    <t>QH116D Téléviseur</t>
  </si>
  <si>
    <t>QH116E Ventilateur</t>
  </si>
  <si>
    <t>QH116F Telephone (non-mobile)</t>
  </si>
  <si>
    <t>QH116G Refrigerator</t>
  </si>
  <si>
    <t>QH116H Réchaud à Gaz</t>
  </si>
  <si>
    <t>QH116I Table</t>
  </si>
  <si>
    <t>QH116J Chaise</t>
  </si>
  <si>
    <t>QH116K Armoire/Placard</t>
  </si>
  <si>
    <t>QH116L Fauteuil/Canapé</t>
  </si>
  <si>
    <t>QH116M Bibliotheque</t>
  </si>
  <si>
    <t>QH116N Computer/desktop</t>
  </si>
  <si>
    <t>QH116O Computer/laptop</t>
  </si>
  <si>
    <t>QH117B Une montre pendule</t>
  </si>
  <si>
    <t>QH117C Mobile telephone</t>
  </si>
  <si>
    <t>QH117D Un téléphone portable Android</t>
  </si>
  <si>
    <t>QH117E Bicycle</t>
  </si>
  <si>
    <t>QH117F Motorcycle or scooter</t>
  </si>
  <si>
    <t>QH117G Animal-drawn cart</t>
  </si>
  <si>
    <t>QH117H Car or Truck</t>
  </si>
  <si>
    <t>QH117I Boat with a motor</t>
  </si>
  <si>
    <t>QH117J Pirogue/Canoe</t>
  </si>
  <si>
    <t>QH119 Mobile phone used financial transactions</t>
  </si>
  <si>
    <t>QH132_11 Main floor material: Terre/sable</t>
  </si>
  <si>
    <t>QH132_12 Main floor material: Bouse</t>
  </si>
  <si>
    <t>QH132_22 Main floor material: Planches en bois ou Palmes/Bambou</t>
  </si>
  <si>
    <t>QH132_32 Main floor material: Bandes de Vynyle/Asphalte</t>
  </si>
  <si>
    <t>QH132_33 Main floor material: Carrelage</t>
  </si>
  <si>
    <t>QH132_34 Main floor material: Ciment</t>
  </si>
  <si>
    <t>QH132_35 Main floor material: Moquette</t>
  </si>
  <si>
    <t>QH133_12 Main roof material: Pas de toit ou Chaume/Palme/Feuilles or Motte de terre</t>
  </si>
  <si>
    <t>QH133_21 Main roof material: Natte</t>
  </si>
  <si>
    <t>QH133_22 Main roof material: Palmes/Bambou</t>
  </si>
  <si>
    <t>QH133_23 Main roof material: Planches en bois</t>
  </si>
  <si>
    <t>QH133_31 Main roof material: Tôle</t>
  </si>
  <si>
    <t>QH133_32 Main roof material: Bois</t>
  </si>
  <si>
    <t>QH133_34 Main roof material: Tuiles</t>
  </si>
  <si>
    <t>QH133_35 Main roof material: Ciment</t>
  </si>
  <si>
    <t>QH133_96 Main roof material: Zinc/Fibre de ciment ou Autres</t>
  </si>
  <si>
    <t>QH134_12 Main wall material: Bambou/Cane/Palme/Tronc</t>
  </si>
  <si>
    <t>QH134_13 Main wall material: Terre</t>
  </si>
  <si>
    <t>QH134_21 Main wall material: Bambou avec boue</t>
  </si>
  <si>
    <t>QH134_22 Main wall material: Pierres avec boue</t>
  </si>
  <si>
    <t>QH134_23 Main wall material: Adobe non recourt</t>
  </si>
  <si>
    <t>QH134_31 Main wall material: Ciment</t>
  </si>
  <si>
    <t>QH134_32 Main wall material: Pierres avec chaux/ciment</t>
  </si>
  <si>
    <t>QH134_33 Main wall material: Briques</t>
  </si>
  <si>
    <t>QH134_34 Main wall material: Blocs de ciment</t>
  </si>
  <si>
    <t>QH134_35 Main wall material: Adobe recourt</t>
  </si>
  <si>
    <t>QH134_96 Main wall material: Bois de récuperation ou Planches en bois/Shingles ou Autres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</si>
  <si>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</si>
  <si>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</si>
  <si>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QH113C_1 Horses/donkeys/mules: 1+</t>
  </si>
  <si>
    <t>QH113D_1 Goats: 1-4</t>
  </si>
  <si>
    <t>QH113D_2 Goats: 5-9</t>
  </si>
  <si>
    <t>QH113D_3 Goats: 10+</t>
  </si>
  <si>
    <t>QH113E_1 Sheep: 1-4</t>
  </si>
  <si>
    <t>QH113E_2 Sheep: 5-9</t>
  </si>
  <si>
    <t>QH113E_3 Sheep: 10+</t>
  </si>
  <si>
    <t>QH113F_1 Porcs: 1-4</t>
  </si>
  <si>
    <t>QH113F_2 Porcs: 5-9</t>
  </si>
  <si>
    <t>QH113F_3 Porcs: 10+</t>
  </si>
  <si>
    <t>QH113G_1 Canards: 1-4</t>
  </si>
  <si>
    <t>QH113G_2 Canards: 5-9</t>
  </si>
  <si>
    <t>QH113G_3 Canards: 10+</t>
  </si>
  <si>
    <t>QH113I_1 Pintades/Autres volaille: 1-4</t>
  </si>
  <si>
    <t>QH113I_2 Pintades/Autres volaille: 5+</t>
  </si>
  <si>
    <t>QH113J_1 Autre: 1-4</t>
  </si>
  <si>
    <t>QH113J_2 Autre: 5+</t>
  </si>
  <si>
    <r>
      <t>-.98586</t>
    </r>
    <r>
      <rPr>
        <vertAlign val="superscript"/>
        <sz val="9"/>
        <color indexed="8"/>
        <rFont val="Arial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</si>
</sst>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6" formatCode="###0.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173" fontId="7" fillId="0" borderId="29" xfId="6" applyNumberFormat="1" applyFont="1" applyBorder="1" applyAlignment="1">
      <alignment horizontal="right" vertical="center"/>
    </xf>
    <xf numFmtId="171" fontId="7" fillId="0" borderId="1" xfId="6" applyNumberFormat="1" applyFont="1" applyBorder="1" applyAlignment="1">
      <alignment horizontal="right" vertical="center"/>
    </xf>
    <xf numFmtId="167" fontId="7" fillId="0" borderId="29" xfId="6" applyNumberFormat="1" applyFont="1" applyBorder="1" applyAlignment="1">
      <alignment horizontal="right" vertical="center"/>
    </xf>
    <xf numFmtId="168" fontId="7" fillId="0" borderId="1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4" fontId="7" fillId="0" borderId="17" xfId="6" applyNumberFormat="1" applyFont="1" applyBorder="1" applyAlignment="1">
      <alignment horizontal="right" vertical="center"/>
    </xf>
    <xf numFmtId="172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4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71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76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0" fontId="7" fillId="0" borderId="23" xfId="8" applyFont="1" applyBorder="1" applyAlignment="1">
      <alignment horizontal="left" vertical="top" wrapText="1"/>
    </xf>
    <xf numFmtId="171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65" fontId="7" fillId="0" borderId="29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</cellXfs>
  <cellStyles count="9">
    <cellStyle name="Normal" xfId="0" builtinId="0"/>
    <cellStyle name="Normal_Common" xfId="1" xr:uid="{00000000-0005-0000-0000-000001000000}"/>
    <cellStyle name="Normal_Common_1" xfId="5" xr:uid="{AC626BAA-B88E-4F0D-B6E6-0C0CB939B6F7}"/>
    <cellStyle name="Normal_Composite" xfId="4" xr:uid="{8F44DA5B-D511-41EC-9F38-8B9F667976D2}"/>
    <cellStyle name="Normal_Composite_1" xfId="8" xr:uid="{073F79B0-D296-44DF-90E7-9E6B4B7774D4}"/>
    <cellStyle name="Normal_Rural" xfId="3" xr:uid="{EE000338-8BD4-4032-A8F7-324A5FFB29F0}"/>
    <cellStyle name="Normal_Rural_1" xfId="7" xr:uid="{D0AE3DC0-84F3-47BE-B39A-6A8554F3AAF9}"/>
    <cellStyle name="Normal_Urban" xfId="2" xr:uid="{8457067D-AB85-457C-BD5A-9E373EDCBE95}"/>
    <cellStyle name="Normal_Urban_1" xfId="6" xr:uid="{48C21868-F219-4B80-9F3C-219DF5244A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49</xdr:row>
      <xdr:rowOff>9525</xdr:rowOff>
    </xdr:from>
    <xdr:to>
      <xdr:col>4</xdr:col>
      <xdr:colOff>771525</xdr:colOff>
      <xdr:row>74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973F33-9402-C5AD-CD64-EA1E01F27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102774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9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41</v>
      </c>
      <c r="B1" s="2" t="s">
        <v>76</v>
      </c>
    </row>
    <row r="4" spans="1:12" ht="15.75" thickBot="1" x14ac:dyDescent="0.25">
      <c r="H4" s="11" t="s">
        <v>6</v>
      </c>
      <c r="I4" s="11"/>
      <c r="J4" s="82"/>
    </row>
    <row r="5" spans="1:12" ht="16.5" thickTop="1" thickBot="1" x14ac:dyDescent="0.25">
      <c r="B5" s="11" t="s">
        <v>0</v>
      </c>
      <c r="C5" s="11"/>
      <c r="D5" s="11"/>
      <c r="E5" s="11"/>
      <c r="F5" s="11"/>
      <c r="G5" s="3"/>
      <c r="H5" s="83" t="s">
        <v>45</v>
      </c>
      <c r="I5" s="84" t="s">
        <v>4</v>
      </c>
      <c r="J5" s="82"/>
      <c r="K5" s="10" t="s">
        <v>8</v>
      </c>
      <c r="L5" s="10"/>
    </row>
    <row r="6" spans="1:12" ht="27" thickTop="1" thickBot="1" x14ac:dyDescent="0.25">
      <c r="B6" s="12" t="s">
        <v>45</v>
      </c>
      <c r="C6" s="13" t="s">
        <v>1</v>
      </c>
      <c r="D6" s="14" t="s">
        <v>174</v>
      </c>
      <c r="E6" s="14" t="s">
        <v>175</v>
      </c>
      <c r="F6" s="15" t="s">
        <v>2</v>
      </c>
      <c r="G6" s="7"/>
      <c r="H6" s="85"/>
      <c r="I6" s="86" t="s">
        <v>5</v>
      </c>
      <c r="J6" s="82"/>
      <c r="K6" s="1" t="s">
        <v>9</v>
      </c>
      <c r="L6" s="1" t="s">
        <v>10</v>
      </c>
    </row>
    <row r="7" spans="1:12" ht="15.75" thickTop="1" x14ac:dyDescent="0.2">
      <c r="B7" s="16" t="s">
        <v>77</v>
      </c>
      <c r="C7" s="17">
        <v>1.4303638644918444E-2</v>
      </c>
      <c r="D7" s="18">
        <v>0.11875429879899697</v>
      </c>
      <c r="E7" s="19">
        <v>3985</v>
      </c>
      <c r="F7" s="20">
        <v>0</v>
      </c>
      <c r="G7" s="7"/>
      <c r="H7" s="16" t="s">
        <v>77</v>
      </c>
      <c r="I7" s="87">
        <v>1.7219643671656473E-2</v>
      </c>
      <c r="J7" s="82"/>
      <c r="K7" s="9">
        <f>((1-C7)/D7)*I7</f>
        <v>0.14292821634787173</v>
      </c>
      <c r="L7" s="9">
        <f>((0-C7)/D7)*I7</f>
        <v>-2.0740601659441668E-3</v>
      </c>
    </row>
    <row r="8" spans="1:12" x14ac:dyDescent="0.2">
      <c r="B8" s="21" t="s">
        <v>78</v>
      </c>
      <c r="C8" s="22">
        <v>9.4855708908406527E-2</v>
      </c>
      <c r="D8" s="23">
        <v>0.29305230612408645</v>
      </c>
      <c r="E8" s="24">
        <v>3985</v>
      </c>
      <c r="F8" s="25">
        <v>0</v>
      </c>
      <c r="G8" s="7"/>
      <c r="H8" s="21" t="s">
        <v>78</v>
      </c>
      <c r="I8" s="88">
        <v>3.3664444948198792E-2</v>
      </c>
      <c r="J8" s="82"/>
      <c r="K8" s="9">
        <f t="shared" ref="K8:K18" si="0">((1-C8)/D8)*I8</f>
        <v>0.10397863972012911</v>
      </c>
      <c r="L8" s="9">
        <f t="shared" ref="L8:L71" si="1">((0-C8)/D8)*I8</f>
        <v>-1.0896569396786474E-2</v>
      </c>
    </row>
    <row r="9" spans="1:12" x14ac:dyDescent="0.2">
      <c r="B9" s="21" t="s">
        <v>79</v>
      </c>
      <c r="C9" s="22">
        <v>6.0476787954830614E-2</v>
      </c>
      <c r="D9" s="23">
        <v>0.23839800325830995</v>
      </c>
      <c r="E9" s="24">
        <v>3985</v>
      </c>
      <c r="F9" s="25">
        <v>0</v>
      </c>
      <c r="G9" s="7"/>
      <c r="H9" s="21" t="s">
        <v>79</v>
      </c>
      <c r="I9" s="88">
        <v>1.9098974087873546E-2</v>
      </c>
      <c r="J9" s="82"/>
      <c r="K9" s="9">
        <f t="shared" si="0"/>
        <v>7.5268790998906709E-2</v>
      </c>
      <c r="L9" s="9">
        <f t="shared" si="1"/>
        <v>-4.8450263436796252E-3</v>
      </c>
    </row>
    <row r="10" spans="1:12" x14ac:dyDescent="0.2">
      <c r="B10" s="21" t="s">
        <v>80</v>
      </c>
      <c r="C10" s="22">
        <v>3.0614805520702636E-2</v>
      </c>
      <c r="D10" s="23">
        <v>0.17229332077929768</v>
      </c>
      <c r="E10" s="24">
        <v>3985</v>
      </c>
      <c r="F10" s="25">
        <v>0</v>
      </c>
      <c r="G10" s="7"/>
      <c r="H10" s="21" t="s">
        <v>80</v>
      </c>
      <c r="I10" s="88">
        <v>3.1941140270167452E-6</v>
      </c>
      <c r="J10" s="82"/>
      <c r="K10" s="9">
        <f t="shared" si="0"/>
        <v>1.7971252938092571E-5</v>
      </c>
      <c r="L10" s="9">
        <f t="shared" si="1"/>
        <v>-5.6756222066976276E-7</v>
      </c>
    </row>
    <row r="11" spans="1:12" x14ac:dyDescent="0.2">
      <c r="B11" s="21" t="s">
        <v>81</v>
      </c>
      <c r="C11" s="22">
        <v>0.43789209535759099</v>
      </c>
      <c r="D11" s="23">
        <v>0.49618987390324892</v>
      </c>
      <c r="E11" s="24">
        <v>3985</v>
      </c>
      <c r="F11" s="25">
        <v>0</v>
      </c>
      <c r="G11" s="7"/>
      <c r="H11" s="21" t="s">
        <v>81</v>
      </c>
      <c r="I11" s="88">
        <v>-1.0784525159710071E-2</v>
      </c>
      <c r="J11" s="82"/>
      <c r="K11" s="9">
        <f t="shared" si="0"/>
        <v>-1.221723206965324E-2</v>
      </c>
      <c r="L11" s="9">
        <f t="shared" si="1"/>
        <v>9.517441947118262E-3</v>
      </c>
    </row>
    <row r="12" spans="1:12" x14ac:dyDescent="0.2">
      <c r="B12" s="21" t="s">
        <v>82</v>
      </c>
      <c r="C12" s="22">
        <v>9.8117942283563367E-2</v>
      </c>
      <c r="D12" s="23">
        <v>0.29751138336997696</v>
      </c>
      <c r="E12" s="24">
        <v>3985</v>
      </c>
      <c r="F12" s="25">
        <v>0</v>
      </c>
      <c r="G12" s="7"/>
      <c r="H12" s="21" t="s">
        <v>82</v>
      </c>
      <c r="I12" s="88">
        <v>-4.4334880315106961E-3</v>
      </c>
      <c r="J12" s="82"/>
      <c r="K12" s="9">
        <f t="shared" si="0"/>
        <v>-1.3439765777794313E-2</v>
      </c>
      <c r="L12" s="9">
        <f t="shared" si="1"/>
        <v>1.4621448022029985E-3</v>
      </c>
    </row>
    <row r="13" spans="1:12" x14ac:dyDescent="0.2">
      <c r="B13" s="21" t="s">
        <v>83</v>
      </c>
      <c r="C13" s="22">
        <v>5.7716436637390213E-2</v>
      </c>
      <c r="D13" s="23">
        <v>0.23323571873820725</v>
      </c>
      <c r="E13" s="24">
        <v>3985</v>
      </c>
      <c r="F13" s="25">
        <v>0</v>
      </c>
      <c r="G13" s="7"/>
      <c r="H13" s="21" t="s">
        <v>83</v>
      </c>
      <c r="I13" s="88">
        <v>-1.574241757424959E-2</v>
      </c>
      <c r="J13" s="82"/>
      <c r="K13" s="9">
        <f t="shared" si="0"/>
        <v>-6.360012697907616E-2</v>
      </c>
      <c r="L13" s="9">
        <f t="shared" si="1"/>
        <v>3.8956136365346254E-3</v>
      </c>
    </row>
    <row r="14" spans="1:12" x14ac:dyDescent="0.2">
      <c r="B14" s="21" t="s">
        <v>84</v>
      </c>
      <c r="C14" s="22">
        <v>9.7867001254705148E-3</v>
      </c>
      <c r="D14" s="23">
        <v>9.8454827642536658E-2</v>
      </c>
      <c r="E14" s="24">
        <v>3985</v>
      </c>
      <c r="F14" s="25">
        <v>0</v>
      </c>
      <c r="G14" s="7"/>
      <c r="H14" s="21" t="s">
        <v>84</v>
      </c>
      <c r="I14" s="88">
        <v>-1.7159073813051689E-3</v>
      </c>
      <c r="J14" s="82"/>
      <c r="K14" s="9">
        <f t="shared" si="0"/>
        <v>-1.7257805950260628E-2</v>
      </c>
      <c r="L14" s="9">
        <f t="shared" si="1"/>
        <v>1.7056625242274824E-4</v>
      </c>
    </row>
    <row r="15" spans="1:12" x14ac:dyDescent="0.2">
      <c r="B15" s="21" t="s">
        <v>85</v>
      </c>
      <c r="C15" s="22">
        <v>8.2559598494353834E-2</v>
      </c>
      <c r="D15" s="23">
        <v>0.27524992845830781</v>
      </c>
      <c r="E15" s="24">
        <v>3985</v>
      </c>
      <c r="F15" s="25">
        <v>0</v>
      </c>
      <c r="G15" s="7"/>
      <c r="H15" s="21" t="s">
        <v>85</v>
      </c>
      <c r="I15" s="88">
        <v>-2.2404324857501452E-2</v>
      </c>
      <c r="J15" s="82"/>
      <c r="K15" s="9">
        <f t="shared" si="0"/>
        <v>-7.4676251172368535E-2</v>
      </c>
      <c r="L15" s="9">
        <f t="shared" si="1"/>
        <v>6.7200455786950893E-3</v>
      </c>
    </row>
    <row r="16" spans="1:12" x14ac:dyDescent="0.2">
      <c r="B16" s="21" t="s">
        <v>86</v>
      </c>
      <c r="C16" s="22">
        <v>1.0037641154328732E-3</v>
      </c>
      <c r="D16" s="23">
        <v>3.1670305792025268E-2</v>
      </c>
      <c r="E16" s="24">
        <v>3985</v>
      </c>
      <c r="F16" s="25">
        <v>0</v>
      </c>
      <c r="G16" s="7"/>
      <c r="H16" s="21" t="s">
        <v>86</v>
      </c>
      <c r="I16" s="88">
        <v>-1.9248324757274451E-3</v>
      </c>
      <c r="J16" s="82"/>
      <c r="K16" s="9">
        <f t="shared" si="0"/>
        <v>-6.0716192972291583E-2</v>
      </c>
      <c r="L16" s="9">
        <f t="shared" si="1"/>
        <v>6.1005971336138241E-5</v>
      </c>
    </row>
    <row r="17" spans="2:12" ht="24" x14ac:dyDescent="0.2">
      <c r="B17" s="21" t="s">
        <v>87</v>
      </c>
      <c r="C17" s="22">
        <v>2.0075282308657464E-3</v>
      </c>
      <c r="D17" s="23">
        <v>4.4766069152069342E-2</v>
      </c>
      <c r="E17" s="24">
        <v>3985</v>
      </c>
      <c r="F17" s="25">
        <v>0</v>
      </c>
      <c r="G17" s="7"/>
      <c r="H17" s="21" t="s">
        <v>87</v>
      </c>
      <c r="I17" s="88">
        <v>4.9422857803875864E-3</v>
      </c>
      <c r="J17" s="82"/>
      <c r="K17" s="9">
        <f t="shared" si="0"/>
        <v>0.11018086009301646</v>
      </c>
      <c r="L17" s="9">
        <f t="shared" si="1"/>
        <v>-2.2163612792158198E-4</v>
      </c>
    </row>
    <row r="18" spans="2:12" ht="24" x14ac:dyDescent="0.2">
      <c r="B18" s="21" t="s">
        <v>88</v>
      </c>
      <c r="C18" s="22">
        <v>6.9008782936010038E-2</v>
      </c>
      <c r="D18" s="23">
        <v>0.25350088157833595</v>
      </c>
      <c r="E18" s="24">
        <v>3985</v>
      </c>
      <c r="F18" s="25">
        <v>0</v>
      </c>
      <c r="G18" s="7"/>
      <c r="H18" s="21" t="s">
        <v>88</v>
      </c>
      <c r="I18" s="88">
        <v>-2.2017313917537074E-2</v>
      </c>
      <c r="J18" s="82"/>
      <c r="K18" s="9">
        <f t="shared" si="0"/>
        <v>-8.0859386969167488E-2</v>
      </c>
      <c r="L18" s="9">
        <f t="shared" si="1"/>
        <v>5.9936203279032504E-3</v>
      </c>
    </row>
    <row r="19" spans="2:12" x14ac:dyDescent="0.2">
      <c r="B19" s="21" t="s">
        <v>89</v>
      </c>
      <c r="C19" s="22">
        <v>1.7565872020075283E-3</v>
      </c>
      <c r="D19" s="23">
        <v>4.1880087623519351E-2</v>
      </c>
      <c r="E19" s="24">
        <v>3985</v>
      </c>
      <c r="F19" s="25">
        <v>0</v>
      </c>
      <c r="G19" s="7"/>
      <c r="H19" s="21" t="s">
        <v>89</v>
      </c>
      <c r="I19" s="88">
        <v>7.1506677488210419E-3</v>
      </c>
      <c r="J19" s="82"/>
      <c r="K19" s="9">
        <f>((1-C19)/D19)*I19</f>
        <v>0.17044154829702363</v>
      </c>
      <c r="L19" s="9">
        <f t="shared" si="1"/>
        <v>-2.9992228207118286E-4</v>
      </c>
    </row>
    <row r="20" spans="2:12" x14ac:dyDescent="0.2">
      <c r="B20" s="21" t="s">
        <v>90</v>
      </c>
      <c r="C20" s="22">
        <v>3.9899623588456716E-2</v>
      </c>
      <c r="D20" s="23">
        <v>0.19574794762233361</v>
      </c>
      <c r="E20" s="24">
        <v>3985</v>
      </c>
      <c r="F20" s="25">
        <v>0</v>
      </c>
      <c r="G20" s="7"/>
      <c r="H20" s="21" t="s">
        <v>90</v>
      </c>
      <c r="I20" s="88">
        <v>2.7255464658879135E-2</v>
      </c>
      <c r="J20" s="82"/>
      <c r="K20" s="9">
        <f t="shared" ref="K20:K83" si="2">((1-C20)/D20)*I20</f>
        <v>0.13368202423633369</v>
      </c>
      <c r="L20" s="9">
        <f t="shared" si="1"/>
        <v>-5.5555258373175785E-3</v>
      </c>
    </row>
    <row r="21" spans="2:12" x14ac:dyDescent="0.2">
      <c r="B21" s="21" t="s">
        <v>91</v>
      </c>
      <c r="C21" s="22">
        <v>2.2584692597239649E-3</v>
      </c>
      <c r="D21" s="23">
        <v>4.7475616698358175E-2</v>
      </c>
      <c r="E21" s="24">
        <v>3985</v>
      </c>
      <c r="F21" s="25">
        <v>0</v>
      </c>
      <c r="G21" s="7"/>
      <c r="H21" s="21" t="s">
        <v>91</v>
      </c>
      <c r="I21" s="88">
        <v>5.6875121489615085E-3</v>
      </c>
      <c r="J21" s="82"/>
      <c r="K21" s="9">
        <f t="shared" si="2"/>
        <v>0.11952803296191866</v>
      </c>
      <c r="L21" s="9">
        <f t="shared" si="1"/>
        <v>-2.7056144282124452E-4</v>
      </c>
    </row>
    <row r="22" spans="2:12" x14ac:dyDescent="0.2">
      <c r="B22" s="21" t="s">
        <v>92</v>
      </c>
      <c r="C22" s="22">
        <v>6.3989962358845673E-2</v>
      </c>
      <c r="D22" s="23">
        <v>0.24476576767130132</v>
      </c>
      <c r="E22" s="24">
        <v>3985</v>
      </c>
      <c r="F22" s="25">
        <v>0</v>
      </c>
      <c r="G22" s="7"/>
      <c r="H22" s="21" t="s">
        <v>92</v>
      </c>
      <c r="I22" s="88">
        <v>4.0162515093519771E-2</v>
      </c>
      <c r="J22" s="82"/>
      <c r="K22" s="9">
        <f t="shared" si="2"/>
        <v>0.15358568161758748</v>
      </c>
      <c r="L22" s="9">
        <f t="shared" si="1"/>
        <v>-1.0499825418896731E-2</v>
      </c>
    </row>
    <row r="23" spans="2:12" x14ac:dyDescent="0.2">
      <c r="B23" s="21" t="s">
        <v>93</v>
      </c>
      <c r="C23" s="22">
        <v>9.7867001254705148E-3</v>
      </c>
      <c r="D23" s="23">
        <v>9.8454827642537546E-2</v>
      </c>
      <c r="E23" s="24">
        <v>3985</v>
      </c>
      <c r="F23" s="25">
        <v>0</v>
      </c>
      <c r="G23" s="7"/>
      <c r="H23" s="21" t="s">
        <v>93</v>
      </c>
      <c r="I23" s="88">
        <v>1.341020953287239E-2</v>
      </c>
      <c r="J23" s="82"/>
      <c r="K23" s="9">
        <f t="shared" si="2"/>
        <v>0.13487370961398387</v>
      </c>
      <c r="L23" s="9">
        <f t="shared" si="1"/>
        <v>-1.3330143626318731E-3</v>
      </c>
    </row>
    <row r="24" spans="2:12" x14ac:dyDescent="0.2">
      <c r="B24" s="21" t="s">
        <v>94</v>
      </c>
      <c r="C24" s="22">
        <v>1.7565872020075283E-3</v>
      </c>
      <c r="D24" s="23">
        <v>4.1880087623519524E-2</v>
      </c>
      <c r="E24" s="24">
        <v>3985</v>
      </c>
      <c r="F24" s="25">
        <v>0</v>
      </c>
      <c r="G24" s="7"/>
      <c r="H24" s="21" t="s">
        <v>94</v>
      </c>
      <c r="I24" s="88">
        <v>7.1146301828931991E-3</v>
      </c>
      <c r="J24" s="82"/>
      <c r="K24" s="9">
        <f t="shared" si="2"/>
        <v>0.16958256578666783</v>
      </c>
      <c r="L24" s="9">
        <f t="shared" si="1"/>
        <v>-2.984107492475301E-4</v>
      </c>
    </row>
    <row r="25" spans="2:12" x14ac:dyDescent="0.2">
      <c r="B25" s="21" t="s">
        <v>95</v>
      </c>
      <c r="C25" s="22">
        <v>7.5282308657465501E-4</v>
      </c>
      <c r="D25" s="23">
        <v>2.7430733919062686E-2</v>
      </c>
      <c r="E25" s="24">
        <v>3985</v>
      </c>
      <c r="F25" s="25">
        <v>0</v>
      </c>
      <c r="G25" s="7"/>
      <c r="H25" s="21" t="s">
        <v>95</v>
      </c>
      <c r="I25" s="88">
        <v>3.3252258300737057E-3</v>
      </c>
      <c r="J25" s="82"/>
      <c r="K25" s="9">
        <f t="shared" si="2"/>
        <v>0.12113137523424637</v>
      </c>
      <c r="L25" s="9">
        <f t="shared" si="1"/>
        <v>-9.1259197815856131E-5</v>
      </c>
    </row>
    <row r="26" spans="2:12" ht="24" x14ac:dyDescent="0.2">
      <c r="B26" s="21" t="s">
        <v>96</v>
      </c>
      <c r="C26" s="22">
        <v>3.7641154328732747E-3</v>
      </c>
      <c r="D26" s="23">
        <v>6.1244494606493186E-2</v>
      </c>
      <c r="E26" s="24">
        <v>3985</v>
      </c>
      <c r="F26" s="25">
        <v>0</v>
      </c>
      <c r="G26" s="7"/>
      <c r="H26" s="21" t="s">
        <v>96</v>
      </c>
      <c r="I26" s="88">
        <v>6.6928172069670522E-3</v>
      </c>
      <c r="J26" s="82"/>
      <c r="K26" s="9">
        <f t="shared" si="2"/>
        <v>0.10886896386801112</v>
      </c>
      <c r="L26" s="9">
        <f t="shared" si="1"/>
        <v>-4.1134369219651549E-4</v>
      </c>
    </row>
    <row r="27" spans="2:12" x14ac:dyDescent="0.2">
      <c r="B27" s="21" t="s">
        <v>97</v>
      </c>
      <c r="C27" s="22">
        <v>0.1766624843161857</v>
      </c>
      <c r="D27" s="23">
        <v>0.3814306754852746</v>
      </c>
      <c r="E27" s="24">
        <v>3985</v>
      </c>
      <c r="F27" s="25">
        <v>0</v>
      </c>
      <c r="G27" s="7"/>
      <c r="H27" s="21" t="s">
        <v>97</v>
      </c>
      <c r="I27" s="88">
        <v>8.4967525401044054E-3</v>
      </c>
      <c r="J27" s="82"/>
      <c r="K27" s="9">
        <f t="shared" si="2"/>
        <v>1.8340672571364212E-2</v>
      </c>
      <c r="L27" s="9">
        <f t="shared" si="1"/>
        <v>-3.935334803486866E-3</v>
      </c>
    </row>
    <row r="28" spans="2:12" x14ac:dyDescent="0.2">
      <c r="B28" s="21" t="s">
        <v>98</v>
      </c>
      <c r="C28" s="22">
        <v>0.16938519447929737</v>
      </c>
      <c r="D28" s="23">
        <v>0.37513886107944044</v>
      </c>
      <c r="E28" s="24">
        <v>3985</v>
      </c>
      <c r="F28" s="25">
        <v>0</v>
      </c>
      <c r="G28" s="7"/>
      <c r="H28" s="21" t="s">
        <v>98</v>
      </c>
      <c r="I28" s="88">
        <v>-2.8687994427883758E-2</v>
      </c>
      <c r="J28" s="82"/>
      <c r="K28" s="9">
        <f t="shared" si="2"/>
        <v>-6.3519606696917599E-2</v>
      </c>
      <c r="L28" s="9">
        <f t="shared" si="1"/>
        <v>1.2953394114930327E-2</v>
      </c>
    </row>
    <row r="29" spans="2:12" x14ac:dyDescent="0.2">
      <c r="B29" s="21" t="s">
        <v>99</v>
      </c>
      <c r="C29" s="22">
        <v>1.0037641154328732E-3</v>
      </c>
      <c r="D29" s="23">
        <v>3.1670305792024803E-2</v>
      </c>
      <c r="E29" s="24">
        <v>3985</v>
      </c>
      <c r="F29" s="25">
        <v>0</v>
      </c>
      <c r="G29" s="7"/>
      <c r="H29" s="21" t="s">
        <v>99</v>
      </c>
      <c r="I29" s="88">
        <v>-1.785397615153817E-3</v>
      </c>
      <c r="J29" s="82"/>
      <c r="K29" s="9">
        <f t="shared" si="2"/>
        <v>-5.6317912078546854E-2</v>
      </c>
      <c r="L29" s="9">
        <f t="shared" si="1"/>
        <v>5.6586698898313846E-5</v>
      </c>
    </row>
    <row r="30" spans="2:12" x14ac:dyDescent="0.2">
      <c r="B30" s="21" t="s">
        <v>100</v>
      </c>
      <c r="C30" s="22">
        <v>7.5282308657465501E-4</v>
      </c>
      <c r="D30" s="23">
        <v>2.7430733919062384E-2</v>
      </c>
      <c r="E30" s="24">
        <v>3985</v>
      </c>
      <c r="F30" s="25">
        <v>0</v>
      </c>
      <c r="G30" s="7"/>
      <c r="H30" s="21" t="s">
        <v>100</v>
      </c>
      <c r="I30" s="88">
        <v>-1.3325614135139092E-3</v>
      </c>
      <c r="J30" s="82"/>
      <c r="K30" s="9">
        <f t="shared" si="2"/>
        <v>-4.8542566686201584E-2</v>
      </c>
      <c r="L30" s="9">
        <f t="shared" si="1"/>
        <v>3.6571496750026305E-5</v>
      </c>
    </row>
    <row r="31" spans="2:12" x14ac:dyDescent="0.2">
      <c r="B31" s="21" t="s">
        <v>101</v>
      </c>
      <c r="C31" s="22">
        <v>0.11191969887076537</v>
      </c>
      <c r="D31" s="23">
        <v>0.31530719637880927</v>
      </c>
      <c r="E31" s="24">
        <v>3985</v>
      </c>
      <c r="F31" s="25">
        <v>0</v>
      </c>
      <c r="G31" s="7"/>
      <c r="H31" s="21" t="s">
        <v>101</v>
      </c>
      <c r="I31" s="88">
        <v>-2.9547255549683297E-2</v>
      </c>
      <c r="J31" s="82"/>
      <c r="K31" s="9">
        <f t="shared" si="2"/>
        <v>-8.3221492904272693E-2</v>
      </c>
      <c r="L31" s="9">
        <f t="shared" si="1"/>
        <v>1.0487930442301672E-2</v>
      </c>
    </row>
    <row r="32" spans="2:12" ht="24" x14ac:dyDescent="0.2">
      <c r="B32" s="21" t="s">
        <v>102</v>
      </c>
      <c r="C32" s="22">
        <v>1.50564617314931E-3</v>
      </c>
      <c r="D32" s="23">
        <v>3.8778300078371034E-2</v>
      </c>
      <c r="E32" s="24">
        <v>3985</v>
      </c>
      <c r="F32" s="25">
        <v>0</v>
      </c>
      <c r="G32" s="7"/>
      <c r="H32" s="21" t="s">
        <v>102</v>
      </c>
      <c r="I32" s="88">
        <v>3.4108415050310894E-3</v>
      </c>
      <c r="J32" s="82"/>
      <c r="K32" s="9">
        <f t="shared" si="2"/>
        <v>8.782504590683142E-2</v>
      </c>
      <c r="L32" s="9">
        <f t="shared" si="1"/>
        <v>-1.3243284127695113E-4</v>
      </c>
    </row>
    <row r="33" spans="2:12" ht="24" x14ac:dyDescent="0.2">
      <c r="B33" s="21" t="s">
        <v>103</v>
      </c>
      <c r="C33" s="22">
        <v>1.957340025094103E-2</v>
      </c>
      <c r="D33" s="23">
        <v>0.13854637884648316</v>
      </c>
      <c r="E33" s="24">
        <v>3985</v>
      </c>
      <c r="F33" s="25">
        <v>0</v>
      </c>
      <c r="G33" s="7"/>
      <c r="H33" s="21" t="s">
        <v>103</v>
      </c>
      <c r="I33" s="88">
        <v>1.4407516796124306E-2</v>
      </c>
      <c r="J33" s="82"/>
      <c r="K33" s="9">
        <f t="shared" si="2"/>
        <v>0.10195512016162787</v>
      </c>
      <c r="L33" s="9">
        <f t="shared" si="1"/>
        <v>-2.0354490331730164E-3</v>
      </c>
    </row>
    <row r="34" spans="2:12" ht="24" x14ac:dyDescent="0.2">
      <c r="B34" s="21" t="s">
        <v>104</v>
      </c>
      <c r="C34" s="22">
        <v>1.4303638644918444E-2</v>
      </c>
      <c r="D34" s="23">
        <v>0.11875429879899639</v>
      </c>
      <c r="E34" s="24">
        <v>3985</v>
      </c>
      <c r="F34" s="25">
        <v>0</v>
      </c>
      <c r="G34" s="7"/>
      <c r="H34" s="21" t="s">
        <v>104</v>
      </c>
      <c r="I34" s="88">
        <v>1.3114865294183674E-2</v>
      </c>
      <c r="J34" s="82"/>
      <c r="K34" s="9">
        <f t="shared" si="2"/>
        <v>0.10885732247907592</v>
      </c>
      <c r="L34" s="9">
        <f t="shared" si="1"/>
        <v>-1.5796505553226394E-3</v>
      </c>
    </row>
    <row r="35" spans="2:12" ht="24" x14ac:dyDescent="0.2">
      <c r="B35" s="21" t="s">
        <v>105</v>
      </c>
      <c r="C35" s="22">
        <v>5.018820577164366E-4</v>
      </c>
      <c r="D35" s="23">
        <v>2.2399912573588095E-2</v>
      </c>
      <c r="E35" s="24">
        <v>3985</v>
      </c>
      <c r="F35" s="25">
        <v>0</v>
      </c>
      <c r="G35" s="7"/>
      <c r="H35" s="21" t="s">
        <v>105</v>
      </c>
      <c r="I35" s="88">
        <v>8.2771879361954244E-4</v>
      </c>
      <c r="J35" s="82"/>
      <c r="K35" s="9">
        <f t="shared" si="2"/>
        <v>3.6933330596284099E-2</v>
      </c>
      <c r="L35" s="9">
        <f t="shared" si="1"/>
        <v>-1.8545483603456738E-5</v>
      </c>
    </row>
    <row r="36" spans="2:12" x14ac:dyDescent="0.2">
      <c r="B36" s="21" t="s">
        <v>106</v>
      </c>
      <c r="C36" s="22">
        <v>2.509410288582183E-4</v>
      </c>
      <c r="D36" s="23">
        <v>1.5841118295695879E-2</v>
      </c>
      <c r="E36" s="24">
        <v>3985</v>
      </c>
      <c r="F36" s="25">
        <v>0</v>
      </c>
      <c r="G36" s="7"/>
      <c r="H36" s="21" t="s">
        <v>106</v>
      </c>
      <c r="I36" s="88">
        <v>-4.3403033564998547E-4</v>
      </c>
      <c r="J36" s="82"/>
      <c r="K36" s="9">
        <f t="shared" si="2"/>
        <v>-2.7392095149551449E-2</v>
      </c>
      <c r="L36" s="9">
        <f t="shared" si="1"/>
        <v>6.875525890951668E-6</v>
      </c>
    </row>
    <row r="37" spans="2:12" ht="24" x14ac:dyDescent="0.2">
      <c r="B37" s="21" t="s">
        <v>107</v>
      </c>
      <c r="C37" s="22">
        <v>7.7791718946047675E-3</v>
      </c>
      <c r="D37" s="23">
        <v>8.7866909544993682E-2</v>
      </c>
      <c r="E37" s="24">
        <v>3985</v>
      </c>
      <c r="F37" s="25">
        <v>0</v>
      </c>
      <c r="G37" s="7"/>
      <c r="H37" s="21" t="s">
        <v>107</v>
      </c>
      <c r="I37" s="88">
        <v>6.5069411812605591E-3</v>
      </c>
      <c r="J37" s="82"/>
      <c r="K37" s="9">
        <f t="shared" si="2"/>
        <v>7.347843005673696E-2</v>
      </c>
      <c r="L37" s="9">
        <f t="shared" si="1"/>
        <v>-5.7608278496682993E-4</v>
      </c>
    </row>
    <row r="38" spans="2:12" x14ac:dyDescent="0.2">
      <c r="B38" s="21" t="s">
        <v>108</v>
      </c>
      <c r="C38" s="22">
        <v>0.23789209535759095</v>
      </c>
      <c r="D38" s="23">
        <v>0.42584616143990722</v>
      </c>
      <c r="E38" s="24">
        <v>3985</v>
      </c>
      <c r="F38" s="25">
        <v>0</v>
      </c>
      <c r="G38" s="7"/>
      <c r="H38" s="21" t="s">
        <v>108</v>
      </c>
      <c r="I38" s="88">
        <v>2.3931990856265444E-2</v>
      </c>
      <c r="J38" s="82"/>
      <c r="K38" s="9">
        <f t="shared" si="2"/>
        <v>4.282945593244121E-2</v>
      </c>
      <c r="L38" s="9">
        <f t="shared" si="1"/>
        <v>-1.3369221015460737E-2</v>
      </c>
    </row>
    <row r="39" spans="2:12" ht="24" x14ac:dyDescent="0.2">
      <c r="B39" s="21" t="s">
        <v>109</v>
      </c>
      <c r="C39" s="22">
        <v>0.17465495608531995</v>
      </c>
      <c r="D39" s="23">
        <v>0.3797193500208722</v>
      </c>
      <c r="E39" s="24">
        <v>3985</v>
      </c>
      <c r="F39" s="25">
        <v>0</v>
      </c>
      <c r="G39" s="7"/>
      <c r="H39" s="21" t="s">
        <v>109</v>
      </c>
      <c r="I39" s="88">
        <v>-2.5600554556091022E-2</v>
      </c>
      <c r="J39" s="82"/>
      <c r="K39" s="9">
        <f t="shared" si="2"/>
        <v>-5.564449329004615E-2</v>
      </c>
      <c r="L39" s="9">
        <f t="shared" si="1"/>
        <v>1.177518009421469E-2</v>
      </c>
    </row>
    <row r="40" spans="2:12" ht="24" x14ac:dyDescent="0.2">
      <c r="B40" s="21" t="s">
        <v>110</v>
      </c>
      <c r="C40" s="22">
        <v>7.5282308657465501E-4</v>
      </c>
      <c r="D40" s="23">
        <v>2.7430733919061437E-2</v>
      </c>
      <c r="E40" s="24">
        <v>3985</v>
      </c>
      <c r="F40" s="25">
        <v>0</v>
      </c>
      <c r="G40" s="7"/>
      <c r="H40" s="21" t="s">
        <v>110</v>
      </c>
      <c r="I40" s="88">
        <v>6.4840198580501504E-4</v>
      </c>
      <c r="J40" s="82"/>
      <c r="K40" s="9">
        <f t="shared" si="2"/>
        <v>2.3619997034439139E-2</v>
      </c>
      <c r="L40" s="9">
        <f t="shared" si="1"/>
        <v>-1.7795075616101811E-5</v>
      </c>
    </row>
    <row r="41" spans="2:12" ht="24" x14ac:dyDescent="0.2">
      <c r="B41" s="21" t="s">
        <v>111</v>
      </c>
      <c r="C41" s="22">
        <v>7.5282308657465501E-4</v>
      </c>
      <c r="D41" s="23">
        <v>2.7430733919061728E-2</v>
      </c>
      <c r="E41" s="24">
        <v>3985</v>
      </c>
      <c r="F41" s="25">
        <v>0</v>
      </c>
      <c r="G41" s="7"/>
      <c r="H41" s="21" t="s">
        <v>111</v>
      </c>
      <c r="I41" s="88">
        <v>-1.6959102183104354E-3</v>
      </c>
      <c r="J41" s="82"/>
      <c r="K41" s="9">
        <f t="shared" si="2"/>
        <v>-6.1778642268398284E-2</v>
      </c>
      <c r="L41" s="9">
        <f t="shared" si="1"/>
        <v>4.6543427123353814E-5</v>
      </c>
    </row>
    <row r="42" spans="2:12" x14ac:dyDescent="0.2">
      <c r="B42" s="21" t="s">
        <v>112</v>
      </c>
      <c r="C42" s="22">
        <v>1.50564617314931E-3</v>
      </c>
      <c r="D42" s="23">
        <v>3.8778300078372664E-2</v>
      </c>
      <c r="E42" s="24">
        <v>3985</v>
      </c>
      <c r="F42" s="25">
        <v>0</v>
      </c>
      <c r="G42" s="7"/>
      <c r="H42" s="21" t="s">
        <v>112</v>
      </c>
      <c r="I42" s="88">
        <v>6.3204003720474132E-3</v>
      </c>
      <c r="J42" s="82"/>
      <c r="K42" s="9">
        <f t="shared" si="2"/>
        <v>0.16274266980914306</v>
      </c>
      <c r="L42" s="9">
        <f t="shared" si="1"/>
        <v>-2.4540236714120593E-4</v>
      </c>
    </row>
    <row r="43" spans="2:12" ht="24" x14ac:dyDescent="0.2">
      <c r="B43" s="21" t="s">
        <v>113</v>
      </c>
      <c r="C43" s="22">
        <v>2.0075282308657464E-3</v>
      </c>
      <c r="D43" s="23">
        <v>4.4766069152068912E-2</v>
      </c>
      <c r="E43" s="24">
        <v>3985</v>
      </c>
      <c r="F43" s="25">
        <v>0</v>
      </c>
      <c r="G43" s="7"/>
      <c r="H43" s="21" t="s">
        <v>113</v>
      </c>
      <c r="I43" s="88">
        <v>7.2845595566317445E-3</v>
      </c>
      <c r="J43" s="82"/>
      <c r="K43" s="9">
        <f t="shared" si="2"/>
        <v>0.16239834623354227</v>
      </c>
      <c r="L43" s="9">
        <f t="shared" si="1"/>
        <v>-3.2667507414340909E-4</v>
      </c>
    </row>
    <row r="44" spans="2:12" x14ac:dyDescent="0.2">
      <c r="B44" s="21" t="s">
        <v>114</v>
      </c>
      <c r="C44" s="22">
        <v>1.0037641154328732E-3</v>
      </c>
      <c r="D44" s="23">
        <v>3.1670305792024185E-2</v>
      </c>
      <c r="E44" s="24">
        <v>3985</v>
      </c>
      <c r="F44" s="25">
        <v>0</v>
      </c>
      <c r="G44" s="7"/>
      <c r="H44" s="21" t="s">
        <v>114</v>
      </c>
      <c r="I44" s="88">
        <v>2.9600455095759896E-3</v>
      </c>
      <c r="J44" s="82"/>
      <c r="K44" s="9">
        <f t="shared" si="2"/>
        <v>9.3370564260801522E-2</v>
      </c>
      <c r="L44" s="9">
        <f t="shared" si="1"/>
        <v>-9.3816191168853572E-5</v>
      </c>
    </row>
    <row r="45" spans="2:12" ht="24" x14ac:dyDescent="0.2">
      <c r="B45" s="21" t="s">
        <v>115</v>
      </c>
      <c r="C45" s="22">
        <v>0.30363864491844417</v>
      </c>
      <c r="D45" s="23">
        <v>0.45988617186916114</v>
      </c>
      <c r="E45" s="24">
        <v>3985</v>
      </c>
      <c r="F45" s="25">
        <v>0</v>
      </c>
      <c r="G45" s="7"/>
      <c r="H45" s="21" t="s">
        <v>115</v>
      </c>
      <c r="I45" s="88">
        <v>6.0115579607336912E-2</v>
      </c>
      <c r="J45" s="82"/>
      <c r="K45" s="9">
        <f t="shared" si="2"/>
        <v>9.1027234645333452E-2</v>
      </c>
      <c r="L45" s="9">
        <f t="shared" si="1"/>
        <v>-3.9691154566073319E-2</v>
      </c>
    </row>
    <row r="46" spans="2:12" ht="24" x14ac:dyDescent="0.2">
      <c r="B46" s="21" t="s">
        <v>116</v>
      </c>
      <c r="C46" s="22">
        <v>0.12371392722710163</v>
      </c>
      <c r="D46" s="23">
        <v>0.32929622299562022</v>
      </c>
      <c r="E46" s="24">
        <v>3985</v>
      </c>
      <c r="F46" s="25">
        <v>0</v>
      </c>
      <c r="G46" s="7"/>
      <c r="H46" s="21" t="s">
        <v>116</v>
      </c>
      <c r="I46" s="88">
        <v>1.1416020944835237E-2</v>
      </c>
      <c r="J46" s="82"/>
      <c r="K46" s="9">
        <f t="shared" si="2"/>
        <v>3.0379030981402648E-2</v>
      </c>
      <c r="L46" s="9">
        <f t="shared" si="1"/>
        <v>-4.2889067221739711E-3</v>
      </c>
    </row>
    <row r="47" spans="2:12" x14ac:dyDescent="0.2">
      <c r="B47" s="21" t="s">
        <v>117</v>
      </c>
      <c r="C47" s="22">
        <v>0.5520702634880803</v>
      </c>
      <c r="D47" s="23">
        <v>0.49734370219596785</v>
      </c>
      <c r="E47" s="24">
        <v>3985</v>
      </c>
      <c r="F47" s="25">
        <v>0</v>
      </c>
      <c r="G47" s="7"/>
      <c r="H47" s="21" t="s">
        <v>117</v>
      </c>
      <c r="I47" s="88">
        <v>-6.5232849440264862E-2</v>
      </c>
      <c r="J47" s="82"/>
      <c r="K47" s="9">
        <f t="shared" si="2"/>
        <v>-5.8751589560062718E-2</v>
      </c>
      <c r="L47" s="9">
        <f t="shared" si="1"/>
        <v>7.2410922707080105E-2</v>
      </c>
    </row>
    <row r="48" spans="2:12" x14ac:dyDescent="0.2">
      <c r="B48" s="21" t="s">
        <v>118</v>
      </c>
      <c r="C48" s="22">
        <v>1.6060225846925971E-2</v>
      </c>
      <c r="D48" s="23">
        <v>0.12572295507256154</v>
      </c>
      <c r="E48" s="24">
        <v>3985</v>
      </c>
      <c r="F48" s="25">
        <v>0</v>
      </c>
      <c r="G48" s="7"/>
      <c r="H48" s="21" t="s">
        <v>118</v>
      </c>
      <c r="I48" s="88">
        <v>2.9638936307822255E-3</v>
      </c>
      <c r="J48" s="82"/>
      <c r="K48" s="9">
        <f t="shared" si="2"/>
        <v>2.3196184244972978E-2</v>
      </c>
      <c r="L48" s="9">
        <f t="shared" si="1"/>
        <v>-3.7861662628877081E-4</v>
      </c>
    </row>
    <row r="49" spans="2:12" x14ac:dyDescent="0.2">
      <c r="B49" s="21" t="s">
        <v>119</v>
      </c>
      <c r="C49" s="22">
        <v>9.5357590966122958E-3</v>
      </c>
      <c r="D49" s="23">
        <v>9.7196703055822328E-2</v>
      </c>
      <c r="E49" s="24">
        <v>3985</v>
      </c>
      <c r="F49" s="25">
        <v>0</v>
      </c>
      <c r="G49" s="7"/>
      <c r="H49" s="21" t="s">
        <v>119</v>
      </c>
      <c r="I49" s="88">
        <v>9.9120197591822598E-3</v>
      </c>
      <c r="J49" s="82"/>
      <c r="K49" s="9">
        <f t="shared" si="2"/>
        <v>0.10100652406861389</v>
      </c>
      <c r="L49" s="9">
        <f t="shared" si="1"/>
        <v>-9.7244690007786377E-4</v>
      </c>
    </row>
    <row r="50" spans="2:12" x14ac:dyDescent="0.2">
      <c r="B50" s="21" t="s">
        <v>120</v>
      </c>
      <c r="C50" s="22">
        <v>0.31543287327478042</v>
      </c>
      <c r="D50" s="23">
        <v>0.46474635692871968</v>
      </c>
      <c r="E50" s="24">
        <v>3985</v>
      </c>
      <c r="F50" s="25">
        <v>0</v>
      </c>
      <c r="G50" s="7"/>
      <c r="H50" s="21" t="s">
        <v>120</v>
      </c>
      <c r="I50" s="88">
        <v>6.9995989540710818E-2</v>
      </c>
      <c r="J50" s="82"/>
      <c r="K50" s="9">
        <f t="shared" si="2"/>
        <v>0.1031034514371076</v>
      </c>
      <c r="L50" s="9">
        <f t="shared" si="1"/>
        <v>-4.7507712044151114E-2</v>
      </c>
    </row>
    <row r="51" spans="2:12" x14ac:dyDescent="0.2">
      <c r="B51" s="21" t="s">
        <v>121</v>
      </c>
      <c r="C51" s="22">
        <v>0.64742785445420326</v>
      </c>
      <c r="D51" s="23">
        <v>0.47783085204883663</v>
      </c>
      <c r="E51" s="24">
        <v>3985</v>
      </c>
      <c r="F51" s="25">
        <v>0</v>
      </c>
      <c r="G51" s="7"/>
      <c r="H51" s="21" t="s">
        <v>121</v>
      </c>
      <c r="I51" s="88">
        <v>-7.1880159389389423E-2</v>
      </c>
      <c r="J51" s="82"/>
      <c r="K51" s="9">
        <f t="shared" si="2"/>
        <v>-5.3037475310406923E-2</v>
      </c>
      <c r="L51" s="9">
        <f t="shared" si="1"/>
        <v>9.7392659288861108E-2</v>
      </c>
    </row>
    <row r="52" spans="2:12" ht="36" x14ac:dyDescent="0.2">
      <c r="B52" s="21" t="s">
        <v>122</v>
      </c>
      <c r="C52" s="22">
        <v>7.0263488080301133E-3</v>
      </c>
      <c r="D52" s="23">
        <v>8.3538796258173981E-2</v>
      </c>
      <c r="E52" s="24">
        <v>3985</v>
      </c>
      <c r="F52" s="25">
        <v>0</v>
      </c>
      <c r="G52" s="7"/>
      <c r="H52" s="21" t="s">
        <v>122</v>
      </c>
      <c r="I52" s="88">
        <v>-2.2122591304810364E-3</v>
      </c>
      <c r="J52" s="82"/>
      <c r="K52" s="9">
        <f t="shared" si="2"/>
        <v>-2.629574670177973E-2</v>
      </c>
      <c r="L52" s="9">
        <f t="shared" si="1"/>
        <v>1.8607048462214619E-4</v>
      </c>
    </row>
    <row r="53" spans="2:12" x14ac:dyDescent="0.2">
      <c r="B53" s="21" t="s">
        <v>61</v>
      </c>
      <c r="C53" s="22">
        <v>0.33676286072772899</v>
      </c>
      <c r="D53" s="23">
        <v>0.47266235202515622</v>
      </c>
      <c r="E53" s="24">
        <v>3985</v>
      </c>
      <c r="F53" s="25">
        <v>0</v>
      </c>
      <c r="G53" s="7"/>
      <c r="H53" s="21" t="s">
        <v>61</v>
      </c>
      <c r="I53" s="88">
        <v>7.1698439312026824E-2</v>
      </c>
      <c r="J53" s="82"/>
      <c r="K53" s="9">
        <f t="shared" si="2"/>
        <v>0.10060684456007683</v>
      </c>
      <c r="L53" s="9">
        <f t="shared" si="1"/>
        <v>-5.1083762920780589E-2</v>
      </c>
    </row>
    <row r="54" spans="2:12" x14ac:dyDescent="0.2">
      <c r="B54" s="21" t="s">
        <v>123</v>
      </c>
      <c r="C54" s="22">
        <v>0.22409033877038895</v>
      </c>
      <c r="D54" s="23">
        <v>0.41703417351220207</v>
      </c>
      <c r="E54" s="24">
        <v>3985</v>
      </c>
      <c r="F54" s="25">
        <v>0</v>
      </c>
      <c r="G54" s="7"/>
      <c r="H54" s="21" t="s">
        <v>123</v>
      </c>
      <c r="I54" s="88">
        <v>5.6778323440175721E-3</v>
      </c>
      <c r="J54" s="82"/>
      <c r="K54" s="9">
        <f t="shared" si="2"/>
        <v>1.0563846443237108E-2</v>
      </c>
      <c r="L54" s="9">
        <f t="shared" si="1"/>
        <v>-3.0509427146865257E-3</v>
      </c>
    </row>
    <row r="55" spans="2:12" x14ac:dyDescent="0.2">
      <c r="B55" s="21" t="s">
        <v>124</v>
      </c>
      <c r="C55" s="22">
        <v>0.50288582183186947</v>
      </c>
      <c r="D55" s="23">
        <v>0.50005441798469386</v>
      </c>
      <c r="E55" s="24">
        <v>3985</v>
      </c>
      <c r="F55" s="25">
        <v>0</v>
      </c>
      <c r="G55" s="7"/>
      <c r="H55" s="21" t="s">
        <v>124</v>
      </c>
      <c r="I55" s="88">
        <v>5.8524513032910301E-3</v>
      </c>
      <c r="J55" s="82"/>
      <c r="K55" s="9">
        <f t="shared" si="2"/>
        <v>5.8180398278044549E-3</v>
      </c>
      <c r="L55" s="9">
        <f t="shared" si="1"/>
        <v>-5.8855890029884525E-3</v>
      </c>
    </row>
    <row r="56" spans="2:12" x14ac:dyDescent="0.2">
      <c r="B56" s="21" t="s">
        <v>125</v>
      </c>
      <c r="C56" s="22">
        <v>0.34504391468005019</v>
      </c>
      <c r="D56" s="23">
        <v>0.47544225271995022</v>
      </c>
      <c r="E56" s="24">
        <v>3985</v>
      </c>
      <c r="F56" s="25">
        <v>0</v>
      </c>
      <c r="G56" s="7"/>
      <c r="H56" s="21" t="s">
        <v>125</v>
      </c>
      <c r="I56" s="88">
        <v>7.2811046910068747E-2</v>
      </c>
      <c r="J56" s="82"/>
      <c r="K56" s="9">
        <f t="shared" si="2"/>
        <v>0.10030248254009419</v>
      </c>
      <c r="L56" s="9">
        <f t="shared" si="1"/>
        <v>-5.2841346165758432E-2</v>
      </c>
    </row>
    <row r="57" spans="2:12" x14ac:dyDescent="0.2">
      <c r="B57" s="21" t="s">
        <v>126</v>
      </c>
      <c r="C57" s="22">
        <v>0.25169385194479299</v>
      </c>
      <c r="D57" s="23">
        <v>0.43404070310588144</v>
      </c>
      <c r="E57" s="24">
        <v>3985</v>
      </c>
      <c r="F57" s="25">
        <v>0</v>
      </c>
      <c r="G57" s="7"/>
      <c r="H57" s="21" t="s">
        <v>126</v>
      </c>
      <c r="I57" s="88">
        <v>6.933401231223589E-2</v>
      </c>
      <c r="J57" s="82"/>
      <c r="K57" s="9">
        <f t="shared" si="2"/>
        <v>0.1195350281927937</v>
      </c>
      <c r="L57" s="9">
        <f t="shared" si="1"/>
        <v>-4.0205779100393052E-2</v>
      </c>
    </row>
    <row r="58" spans="2:12" x14ac:dyDescent="0.2">
      <c r="B58" s="21" t="s">
        <v>127</v>
      </c>
      <c r="C58" s="22">
        <v>9.5357590966122958E-3</v>
      </c>
      <c r="D58" s="23">
        <v>9.7196703055823189E-2</v>
      </c>
      <c r="E58" s="24">
        <v>3985</v>
      </c>
      <c r="F58" s="25">
        <v>0</v>
      </c>
      <c r="G58" s="7"/>
      <c r="H58" s="21" t="s">
        <v>127</v>
      </c>
      <c r="I58" s="88">
        <v>4.5483546395119236E-3</v>
      </c>
      <c r="J58" s="82"/>
      <c r="K58" s="9">
        <f t="shared" si="2"/>
        <v>4.6349129998743098E-2</v>
      </c>
      <c r="L58" s="9">
        <f t="shared" si="1"/>
        <v>-4.462292728533665E-4</v>
      </c>
    </row>
    <row r="59" spans="2:12" x14ac:dyDescent="0.2">
      <c r="B59" s="21" t="s">
        <v>128</v>
      </c>
      <c r="C59" s="22">
        <v>0.20376411543287329</v>
      </c>
      <c r="D59" s="23">
        <v>0.4028461550838085</v>
      </c>
      <c r="E59" s="24">
        <v>3985</v>
      </c>
      <c r="F59" s="25">
        <v>0</v>
      </c>
      <c r="G59" s="7"/>
      <c r="H59" s="21" t="s">
        <v>128</v>
      </c>
      <c r="I59" s="88">
        <v>6.6919068274162247E-2</v>
      </c>
      <c r="J59" s="82"/>
      <c r="K59" s="9">
        <f t="shared" si="2"/>
        <v>0.13226727585522172</v>
      </c>
      <c r="L59" s="9">
        <f t="shared" si="1"/>
        <v>-3.3848417268969443E-2</v>
      </c>
    </row>
    <row r="60" spans="2:12" x14ac:dyDescent="0.2">
      <c r="B60" s="21" t="s">
        <v>129</v>
      </c>
      <c r="C60" s="22">
        <v>4.3161856963613549E-2</v>
      </c>
      <c r="D60" s="23">
        <v>0.20324683825240611</v>
      </c>
      <c r="E60" s="24">
        <v>3985</v>
      </c>
      <c r="F60" s="25">
        <v>0</v>
      </c>
      <c r="G60" s="7"/>
      <c r="H60" s="21" t="s">
        <v>129</v>
      </c>
      <c r="I60" s="88">
        <v>2.7038081949962357E-2</v>
      </c>
      <c r="J60" s="82"/>
      <c r="K60" s="9">
        <f t="shared" si="2"/>
        <v>0.12728890814104141</v>
      </c>
      <c r="L60" s="9">
        <f t="shared" si="1"/>
        <v>-5.7418547600994281E-3</v>
      </c>
    </row>
    <row r="61" spans="2:12" x14ac:dyDescent="0.2">
      <c r="B61" s="21" t="s">
        <v>130</v>
      </c>
      <c r="C61" s="22">
        <v>0.70715181932245919</v>
      </c>
      <c r="D61" s="23">
        <v>0.4551264700081934</v>
      </c>
      <c r="E61" s="24">
        <v>3985</v>
      </c>
      <c r="F61" s="25">
        <v>0</v>
      </c>
      <c r="G61" s="7"/>
      <c r="H61" s="21" t="s">
        <v>130</v>
      </c>
      <c r="I61" s="88">
        <v>2.4560457478630178E-2</v>
      </c>
      <c r="J61" s="82"/>
      <c r="K61" s="9">
        <f t="shared" si="2"/>
        <v>1.580326736235637E-2</v>
      </c>
      <c r="L61" s="9">
        <f t="shared" si="1"/>
        <v>-3.8160760434550342E-2</v>
      </c>
    </row>
    <row r="62" spans="2:12" x14ac:dyDescent="0.2">
      <c r="B62" s="21" t="s">
        <v>131</v>
      </c>
      <c r="C62" s="22">
        <v>0.77440401505646173</v>
      </c>
      <c r="D62" s="23">
        <v>0.41802665887965318</v>
      </c>
      <c r="E62" s="24">
        <v>3985</v>
      </c>
      <c r="F62" s="25">
        <v>0</v>
      </c>
      <c r="G62" s="7"/>
      <c r="H62" s="21" t="s">
        <v>131</v>
      </c>
      <c r="I62" s="88">
        <v>2.985366153259723E-2</v>
      </c>
      <c r="J62" s="82"/>
      <c r="K62" s="9">
        <f t="shared" si="2"/>
        <v>1.6111092521389196E-2</v>
      </c>
      <c r="L62" s="9">
        <f t="shared" si="1"/>
        <v>-5.5304595685213634E-2</v>
      </c>
    </row>
    <row r="63" spans="2:12" x14ac:dyDescent="0.2">
      <c r="B63" s="21" t="s">
        <v>132</v>
      </c>
      <c r="C63" s="22">
        <v>0.2750313676286073</v>
      </c>
      <c r="D63" s="23">
        <v>0.44658611926193514</v>
      </c>
      <c r="E63" s="24">
        <v>3985</v>
      </c>
      <c r="F63" s="25">
        <v>0</v>
      </c>
      <c r="G63" s="7"/>
      <c r="H63" s="21" t="s">
        <v>132</v>
      </c>
      <c r="I63" s="88">
        <v>6.4374700196442175E-2</v>
      </c>
      <c r="J63" s="82"/>
      <c r="K63" s="9">
        <f t="shared" si="2"/>
        <v>0.10450311003365527</v>
      </c>
      <c r="L63" s="9">
        <f t="shared" si="1"/>
        <v>-3.9645347385561164E-2</v>
      </c>
    </row>
    <row r="64" spans="2:12" x14ac:dyDescent="0.2">
      <c r="B64" s="21" t="s">
        <v>133</v>
      </c>
      <c r="C64" s="22">
        <v>0.30213299874529487</v>
      </c>
      <c r="D64" s="23">
        <v>0.45924021347476074</v>
      </c>
      <c r="E64" s="24">
        <v>3985</v>
      </c>
      <c r="F64" s="25">
        <v>0</v>
      </c>
      <c r="G64" s="7"/>
      <c r="H64" s="21" t="s">
        <v>133</v>
      </c>
      <c r="I64" s="88">
        <v>5.5935111522111669E-2</v>
      </c>
      <c r="J64" s="82"/>
      <c r="K64" s="9">
        <f t="shared" si="2"/>
        <v>8.4999674238956657E-2</v>
      </c>
      <c r="L64" s="9">
        <f t="shared" si="1"/>
        <v>-3.6799571299426043E-2</v>
      </c>
    </row>
    <row r="65" spans="2:12" x14ac:dyDescent="0.2">
      <c r="B65" s="21" t="s">
        <v>134</v>
      </c>
      <c r="C65" s="22">
        <v>0.14429109159347553</v>
      </c>
      <c r="D65" s="23">
        <v>0.35142874703189625</v>
      </c>
      <c r="E65" s="24">
        <v>3985</v>
      </c>
      <c r="F65" s="25">
        <v>0</v>
      </c>
      <c r="G65" s="7"/>
      <c r="H65" s="21" t="s">
        <v>134</v>
      </c>
      <c r="I65" s="88">
        <v>5.076416346285003E-2</v>
      </c>
      <c r="J65" s="82"/>
      <c r="K65" s="9">
        <f t="shared" si="2"/>
        <v>0.12360783592647628</v>
      </c>
      <c r="L65" s="9">
        <f t="shared" si="1"/>
        <v>-2.0842963535989401E-2</v>
      </c>
    </row>
    <row r="66" spans="2:12" x14ac:dyDescent="0.2">
      <c r="B66" s="21" t="s">
        <v>135</v>
      </c>
      <c r="C66" s="22">
        <v>1.2547051442910916E-2</v>
      </c>
      <c r="D66" s="23">
        <v>0.1113226517296273</v>
      </c>
      <c r="E66" s="24">
        <v>3985</v>
      </c>
      <c r="F66" s="25">
        <v>0</v>
      </c>
      <c r="G66" s="7"/>
      <c r="H66" s="21" t="s">
        <v>135</v>
      </c>
      <c r="I66" s="88">
        <v>1.7986921327073097E-2</v>
      </c>
      <c r="J66" s="82"/>
      <c r="K66" s="9">
        <f t="shared" si="2"/>
        <v>0.15954738971741328</v>
      </c>
      <c r="L66" s="9">
        <f t="shared" si="1"/>
        <v>-2.0272857651513761E-3</v>
      </c>
    </row>
    <row r="67" spans="2:12" x14ac:dyDescent="0.2">
      <c r="B67" s="21" t="s">
        <v>136</v>
      </c>
      <c r="C67" s="22">
        <v>6.2986198243412797E-2</v>
      </c>
      <c r="D67" s="23">
        <v>0.24296862156352311</v>
      </c>
      <c r="E67" s="24">
        <v>3985</v>
      </c>
      <c r="F67" s="25">
        <v>0</v>
      </c>
      <c r="G67" s="7"/>
      <c r="H67" s="21" t="s">
        <v>136</v>
      </c>
      <c r="I67" s="88">
        <v>3.3505026150698641E-2</v>
      </c>
      <c r="J67" s="82"/>
      <c r="K67" s="9">
        <f t="shared" si="2"/>
        <v>0.12921286596348411</v>
      </c>
      <c r="L67" s="9">
        <f t="shared" si="1"/>
        <v>-8.6857068443584647E-3</v>
      </c>
    </row>
    <row r="68" spans="2:12" x14ac:dyDescent="0.2">
      <c r="B68" s="21" t="s">
        <v>62</v>
      </c>
      <c r="C68" s="22">
        <v>0.32496863237139273</v>
      </c>
      <c r="D68" s="23">
        <v>0.4684219055468512</v>
      </c>
      <c r="E68" s="24">
        <v>3985</v>
      </c>
      <c r="F68" s="25">
        <v>0</v>
      </c>
      <c r="G68" s="7"/>
      <c r="H68" s="21" t="s">
        <v>62</v>
      </c>
      <c r="I68" s="88">
        <v>3.7704717774277009E-2</v>
      </c>
      <c r="J68" s="82"/>
      <c r="K68" s="9">
        <f t="shared" si="2"/>
        <v>5.4335347907155447E-2</v>
      </c>
      <c r="L68" s="9">
        <f t="shared" si="1"/>
        <v>-2.6157723248983755E-2</v>
      </c>
    </row>
    <row r="69" spans="2:12" x14ac:dyDescent="0.2">
      <c r="B69" s="21" t="s">
        <v>137</v>
      </c>
      <c r="C69" s="22">
        <v>9.0840652446675038E-2</v>
      </c>
      <c r="D69" s="23">
        <v>0.28741843779953258</v>
      </c>
      <c r="E69" s="24">
        <v>3985</v>
      </c>
      <c r="F69" s="25">
        <v>0</v>
      </c>
      <c r="G69" s="7"/>
      <c r="H69" s="21" t="s">
        <v>137</v>
      </c>
      <c r="I69" s="88">
        <v>3.3357616917138982E-2</v>
      </c>
      <c r="J69" s="82"/>
      <c r="K69" s="9">
        <f t="shared" si="2"/>
        <v>0.10551650570682057</v>
      </c>
      <c r="L69" s="9">
        <f t="shared" si="1"/>
        <v>-1.0542913349674042E-2</v>
      </c>
    </row>
    <row r="70" spans="2:12" x14ac:dyDescent="0.2">
      <c r="B70" s="21" t="s">
        <v>138</v>
      </c>
      <c r="C70" s="22">
        <v>0.9109159347553325</v>
      </c>
      <c r="D70" s="23">
        <v>0.28490079512311328</v>
      </c>
      <c r="E70" s="24">
        <v>3985</v>
      </c>
      <c r="F70" s="25">
        <v>0</v>
      </c>
      <c r="G70" s="7"/>
      <c r="H70" s="21" t="s">
        <v>138</v>
      </c>
      <c r="I70" s="88">
        <v>1.6215383721150757E-2</v>
      </c>
      <c r="J70" s="82"/>
      <c r="K70" s="9">
        <f t="shared" si="2"/>
        <v>5.0702992975435266E-3</v>
      </c>
      <c r="L70" s="9">
        <f t="shared" si="1"/>
        <v>-5.1845595634036623E-2</v>
      </c>
    </row>
    <row r="71" spans="2:12" x14ac:dyDescent="0.2">
      <c r="B71" s="21" t="s">
        <v>139</v>
      </c>
      <c r="C71" s="22">
        <v>0.40401505646173147</v>
      </c>
      <c r="D71" s="23">
        <v>0.49076198822901312</v>
      </c>
      <c r="E71" s="24">
        <v>3985</v>
      </c>
      <c r="F71" s="25">
        <v>0</v>
      </c>
      <c r="G71" s="7"/>
      <c r="H71" s="21" t="s">
        <v>139</v>
      </c>
      <c r="I71" s="88">
        <v>5.6977001818733906E-2</v>
      </c>
      <c r="J71" s="82"/>
      <c r="K71" s="9">
        <f t="shared" si="2"/>
        <v>6.919328722759957E-2</v>
      </c>
      <c r="L71" s="9">
        <f t="shared" si="1"/>
        <v>-4.6905765236393823E-2</v>
      </c>
    </row>
    <row r="72" spans="2:12" x14ac:dyDescent="0.2">
      <c r="B72" s="21" t="s">
        <v>140</v>
      </c>
      <c r="C72" s="22">
        <v>9.3099121706399002E-2</v>
      </c>
      <c r="D72" s="23">
        <v>0.29060775614815476</v>
      </c>
      <c r="E72" s="24">
        <v>3985</v>
      </c>
      <c r="F72" s="25">
        <v>0</v>
      </c>
      <c r="G72" s="7"/>
      <c r="H72" s="21" t="s">
        <v>140</v>
      </c>
      <c r="I72" s="88">
        <v>3.7129329804597645E-3</v>
      </c>
      <c r="J72" s="82"/>
      <c r="K72" s="9">
        <f t="shared" si="2"/>
        <v>1.1586965969716149E-2</v>
      </c>
      <c r="L72" s="9">
        <f t="shared" ref="L72:L107" si="3">((0-C72)/D72)*I72</f>
        <v>-1.1894754772453489E-3</v>
      </c>
    </row>
    <row r="73" spans="2:12" x14ac:dyDescent="0.2">
      <c r="B73" s="21" t="s">
        <v>141</v>
      </c>
      <c r="C73" s="22">
        <v>0.37992471769134256</v>
      </c>
      <c r="D73" s="23">
        <v>0.4854287368792482</v>
      </c>
      <c r="E73" s="24">
        <v>3985</v>
      </c>
      <c r="F73" s="25">
        <v>0</v>
      </c>
      <c r="G73" s="7"/>
      <c r="H73" s="21" t="s">
        <v>141</v>
      </c>
      <c r="I73" s="88">
        <v>3.9116597419026631E-3</v>
      </c>
      <c r="J73" s="82"/>
      <c r="K73" s="9">
        <f t="shared" si="2"/>
        <v>4.9966624027020885E-3</v>
      </c>
      <c r="L73" s="9">
        <f t="shared" si="3"/>
        <v>-3.0614920589603243E-3</v>
      </c>
    </row>
    <row r="74" spans="2:12" x14ac:dyDescent="0.2">
      <c r="B74" s="21" t="s">
        <v>142</v>
      </c>
      <c r="C74" s="22">
        <v>1.0288582183186951E-2</v>
      </c>
      <c r="D74" s="23">
        <v>0.10092216389517143</v>
      </c>
      <c r="E74" s="24">
        <v>3985</v>
      </c>
      <c r="F74" s="25">
        <v>0</v>
      </c>
      <c r="G74" s="7"/>
      <c r="H74" s="21" t="s">
        <v>142</v>
      </c>
      <c r="I74" s="88">
        <v>8.6265744147758351E-4</v>
      </c>
      <c r="J74" s="82"/>
      <c r="K74" s="9">
        <f t="shared" si="2"/>
        <v>8.4598059191619487E-3</v>
      </c>
      <c r="L74" s="9">
        <f t="shared" si="3"/>
        <v>-8.7944229889868125E-5</v>
      </c>
    </row>
    <row r="75" spans="2:12" x14ac:dyDescent="0.2">
      <c r="B75" s="21" t="s">
        <v>143</v>
      </c>
      <c r="C75" s="22">
        <v>7.9799247176913432E-2</v>
      </c>
      <c r="D75" s="23">
        <v>0.27101615982256255</v>
      </c>
      <c r="E75" s="24">
        <v>3985</v>
      </c>
      <c r="F75" s="25">
        <v>0</v>
      </c>
      <c r="G75" s="7"/>
      <c r="H75" s="21" t="s">
        <v>143</v>
      </c>
      <c r="I75" s="88">
        <v>4.1882319554150789E-2</v>
      </c>
      <c r="J75" s="82"/>
      <c r="K75" s="9">
        <f t="shared" si="2"/>
        <v>0.1422060662690347</v>
      </c>
      <c r="L75" s="9">
        <f t="shared" si="3"/>
        <v>-1.2332023199769032E-2</v>
      </c>
    </row>
    <row r="76" spans="2:12" x14ac:dyDescent="0.2">
      <c r="B76" s="21" t="s">
        <v>144</v>
      </c>
      <c r="C76" s="22">
        <v>2.0075282308657464E-3</v>
      </c>
      <c r="D76" s="23">
        <v>4.4766069152068926E-2</v>
      </c>
      <c r="E76" s="24">
        <v>3985</v>
      </c>
      <c r="F76" s="25">
        <v>0</v>
      </c>
      <c r="G76" s="7"/>
      <c r="H76" s="21" t="s">
        <v>144</v>
      </c>
      <c r="I76" s="88">
        <v>3.8814571634096283E-3</v>
      </c>
      <c r="J76" s="82"/>
      <c r="K76" s="9">
        <f t="shared" si="2"/>
        <v>8.6531274734408095E-2</v>
      </c>
      <c r="L76" s="9">
        <f t="shared" si="3"/>
        <v>-1.7406341409989054E-4</v>
      </c>
    </row>
    <row r="77" spans="2:12" x14ac:dyDescent="0.2">
      <c r="B77" s="21" t="s">
        <v>145</v>
      </c>
      <c r="C77" s="22">
        <v>8.7829360100376407E-3</v>
      </c>
      <c r="D77" s="23">
        <v>9.3316564632717397E-2</v>
      </c>
      <c r="E77" s="24">
        <v>3985</v>
      </c>
      <c r="F77" s="25">
        <v>0</v>
      </c>
      <c r="G77" s="7"/>
      <c r="H77" s="21" t="s">
        <v>145</v>
      </c>
      <c r="I77" s="88">
        <v>3.2944102455890697E-4</v>
      </c>
      <c r="J77" s="82"/>
      <c r="K77" s="9">
        <f t="shared" si="2"/>
        <v>3.4993526219742038E-3</v>
      </c>
      <c r="L77" s="9">
        <f t="shared" si="3"/>
        <v>-3.1006921966860029E-5</v>
      </c>
    </row>
    <row r="78" spans="2:12" x14ac:dyDescent="0.2">
      <c r="B78" s="21" t="s">
        <v>63</v>
      </c>
      <c r="C78" s="22">
        <v>0.1382685069008783</v>
      </c>
      <c r="D78" s="23">
        <v>0.34522490366547987</v>
      </c>
      <c r="E78" s="24">
        <v>3985</v>
      </c>
      <c r="F78" s="25">
        <v>0</v>
      </c>
      <c r="G78" s="7"/>
      <c r="H78" s="21" t="s">
        <v>63</v>
      </c>
      <c r="I78" s="88">
        <v>4.4239557708087816E-2</v>
      </c>
      <c r="J78" s="82"/>
      <c r="K78" s="9">
        <f t="shared" si="2"/>
        <v>0.11042836050662144</v>
      </c>
      <c r="L78" s="9">
        <f t="shared" si="3"/>
        <v>-1.7718703156420625E-2</v>
      </c>
    </row>
    <row r="79" spans="2:12" x14ac:dyDescent="0.2">
      <c r="B79" s="21" t="s">
        <v>146</v>
      </c>
      <c r="C79" s="22">
        <v>0.4592220828105395</v>
      </c>
      <c r="D79" s="23">
        <v>0.49839692524588619</v>
      </c>
      <c r="E79" s="24">
        <v>3985</v>
      </c>
      <c r="F79" s="25">
        <v>0</v>
      </c>
      <c r="G79" s="7"/>
      <c r="H79" s="21" t="s">
        <v>146</v>
      </c>
      <c r="I79" s="88">
        <v>5.4667440962051631E-2</v>
      </c>
      <c r="J79" s="82"/>
      <c r="K79" s="9">
        <f t="shared" si="2"/>
        <v>5.931606589858289E-2</v>
      </c>
      <c r="L79" s="9">
        <f t="shared" si="3"/>
        <v>-5.0370487514805884E-2</v>
      </c>
    </row>
    <row r="80" spans="2:12" x14ac:dyDescent="0.2">
      <c r="B80" s="21" t="s">
        <v>147</v>
      </c>
      <c r="C80" s="22">
        <v>0.19548306148055208</v>
      </c>
      <c r="D80" s="23">
        <v>0.39662187208262828</v>
      </c>
      <c r="E80" s="24">
        <v>3985</v>
      </c>
      <c r="F80" s="25">
        <v>0</v>
      </c>
      <c r="G80" s="7"/>
      <c r="H80" s="21" t="s">
        <v>147</v>
      </c>
      <c r="I80" s="88">
        <v>-3.7919314152284785E-2</v>
      </c>
      <c r="J80" s="82"/>
      <c r="K80" s="9">
        <f t="shared" si="2"/>
        <v>-7.6916410011291209E-2</v>
      </c>
      <c r="L80" s="9">
        <f t="shared" si="3"/>
        <v>1.8689296131876434E-2</v>
      </c>
    </row>
    <row r="81" spans="2:12" x14ac:dyDescent="0.2">
      <c r="B81" s="21" t="s">
        <v>148</v>
      </c>
      <c r="C81" s="22">
        <v>9.435382685069009E-2</v>
      </c>
      <c r="D81" s="23">
        <v>0.29235702625254273</v>
      </c>
      <c r="E81" s="24">
        <v>3985</v>
      </c>
      <c r="F81" s="25">
        <v>0</v>
      </c>
      <c r="G81" s="7"/>
      <c r="H81" s="21" t="s">
        <v>148</v>
      </c>
      <c r="I81" s="88">
        <v>-2.8621800660346072E-2</v>
      </c>
      <c r="J81" s="82"/>
      <c r="K81" s="9">
        <f t="shared" si="2"/>
        <v>-8.8662908393019574E-2</v>
      </c>
      <c r="L81" s="9">
        <f t="shared" si="3"/>
        <v>9.2372550722569571E-3</v>
      </c>
    </row>
    <row r="82" spans="2:12" x14ac:dyDescent="0.2">
      <c r="B82" s="21" t="s">
        <v>149</v>
      </c>
      <c r="C82" s="22">
        <v>1.053952321204517E-2</v>
      </c>
      <c r="D82" s="23">
        <v>0.10213255721485895</v>
      </c>
      <c r="E82" s="24">
        <v>3985</v>
      </c>
      <c r="F82" s="25">
        <v>0</v>
      </c>
      <c r="G82" s="7"/>
      <c r="H82" s="21" t="s">
        <v>149</v>
      </c>
      <c r="I82" s="88">
        <v>-6.7561123375830864E-3</v>
      </c>
      <c r="J82" s="82"/>
      <c r="K82" s="9">
        <f t="shared" si="2"/>
        <v>-6.5453233690357243E-2</v>
      </c>
      <c r="L82" s="9">
        <f t="shared" si="3"/>
        <v>6.9719396778975505E-4</v>
      </c>
    </row>
    <row r="83" spans="2:12" x14ac:dyDescent="0.2">
      <c r="B83" s="21" t="s">
        <v>150</v>
      </c>
      <c r="C83" s="22">
        <v>1.0037641154328732E-3</v>
      </c>
      <c r="D83" s="23">
        <v>3.167030579202397E-2</v>
      </c>
      <c r="E83" s="24">
        <v>3985</v>
      </c>
      <c r="F83" s="25">
        <v>0</v>
      </c>
      <c r="G83" s="7"/>
      <c r="H83" s="21" t="s">
        <v>150</v>
      </c>
      <c r="I83" s="88">
        <v>3.4031428796532401E-3</v>
      </c>
      <c r="J83" s="82"/>
      <c r="K83" s="9">
        <f t="shared" si="2"/>
        <v>0.10734746134996775</v>
      </c>
      <c r="L83" s="9">
        <f t="shared" si="3"/>
        <v>-1.0785979537801331E-4</v>
      </c>
    </row>
    <row r="84" spans="2:12" x14ac:dyDescent="0.2">
      <c r="B84" s="21" t="s">
        <v>151</v>
      </c>
      <c r="C84" s="22">
        <v>0.13726474278544543</v>
      </c>
      <c r="D84" s="23">
        <v>0.34416980962240562</v>
      </c>
      <c r="E84" s="24">
        <v>3985</v>
      </c>
      <c r="F84" s="25">
        <v>0</v>
      </c>
      <c r="G84" s="7"/>
      <c r="H84" s="21" t="s">
        <v>151</v>
      </c>
      <c r="I84" s="88">
        <v>5.1495861019033605E-2</v>
      </c>
      <c r="J84" s="82"/>
      <c r="K84" s="9">
        <f t="shared" ref="K84:K107" si="4">((1-C84)/D84)*I84</f>
        <v>0.12908539232561633</v>
      </c>
      <c r="L84" s="9">
        <f t="shared" si="3"/>
        <v>-2.0538019081475317E-2</v>
      </c>
    </row>
    <row r="85" spans="2:12" x14ac:dyDescent="0.2">
      <c r="B85" s="21" t="s">
        <v>152</v>
      </c>
      <c r="C85" s="22">
        <v>0.54780426599749055</v>
      </c>
      <c r="D85" s="23">
        <v>0.49777196541194585</v>
      </c>
      <c r="E85" s="24">
        <v>3985</v>
      </c>
      <c r="F85" s="25">
        <v>0</v>
      </c>
      <c r="G85" s="7"/>
      <c r="H85" s="21" t="s">
        <v>152</v>
      </c>
      <c r="I85" s="88">
        <v>9.0541014896963062E-3</v>
      </c>
      <c r="J85" s="82"/>
      <c r="K85" s="9">
        <f t="shared" si="4"/>
        <v>8.2251037691086874E-3</v>
      </c>
      <c r="L85" s="9">
        <f t="shared" si="3"/>
        <v>-9.9641517913231208E-3</v>
      </c>
    </row>
    <row r="86" spans="2:12" x14ac:dyDescent="0.2">
      <c r="B86" s="21" t="s">
        <v>153</v>
      </c>
      <c r="C86" s="22">
        <v>1.3550815558343789E-2</v>
      </c>
      <c r="D86" s="23">
        <v>0.11563107789283403</v>
      </c>
      <c r="E86" s="24">
        <v>3985</v>
      </c>
      <c r="F86" s="25">
        <v>0</v>
      </c>
      <c r="G86" s="7"/>
      <c r="H86" s="21" t="s">
        <v>153</v>
      </c>
      <c r="I86" s="88">
        <v>1.5216114937880743E-2</v>
      </c>
      <c r="J86" s="82"/>
      <c r="K86" s="9">
        <f t="shared" si="4"/>
        <v>0.12980873692757616</v>
      </c>
      <c r="L86" s="9">
        <f t="shared" si="3"/>
        <v>-1.7831777649679758E-3</v>
      </c>
    </row>
    <row r="87" spans="2:12" ht="24" x14ac:dyDescent="0.2">
      <c r="B87" s="21" t="s">
        <v>154</v>
      </c>
      <c r="C87" s="22">
        <v>0.13877038895859473</v>
      </c>
      <c r="D87" s="23">
        <v>0.34575015024153921</v>
      </c>
      <c r="E87" s="24">
        <v>3985</v>
      </c>
      <c r="F87" s="25">
        <v>0</v>
      </c>
      <c r="G87" s="7"/>
      <c r="H87" s="21" t="s">
        <v>154</v>
      </c>
      <c r="I87" s="88">
        <v>-3.5309623554687045E-2</v>
      </c>
      <c r="J87" s="82"/>
      <c r="K87" s="9">
        <f t="shared" si="4"/>
        <v>-8.795279868650098E-2</v>
      </c>
      <c r="L87" s="9">
        <f t="shared" si="3"/>
        <v>1.4171881606537016E-2</v>
      </c>
    </row>
    <row r="88" spans="2:12" x14ac:dyDescent="0.2">
      <c r="B88" s="21" t="s">
        <v>155</v>
      </c>
      <c r="C88" s="22">
        <v>1.3801756587202008E-2</v>
      </c>
      <c r="D88" s="23">
        <v>0.11668198055083437</v>
      </c>
      <c r="E88" s="24">
        <v>3985</v>
      </c>
      <c r="F88" s="25">
        <v>0</v>
      </c>
      <c r="G88" s="7"/>
      <c r="H88" s="21" t="s">
        <v>155</v>
      </c>
      <c r="I88" s="88">
        <v>-9.5024362104899288E-3</v>
      </c>
      <c r="J88" s="82"/>
      <c r="K88" s="9">
        <f t="shared" si="4"/>
        <v>-8.0314765439249494E-2</v>
      </c>
      <c r="L88" s="9">
        <f t="shared" si="3"/>
        <v>1.1239979896078172E-3</v>
      </c>
    </row>
    <row r="89" spans="2:12" x14ac:dyDescent="0.2">
      <c r="B89" s="21" t="s">
        <v>156</v>
      </c>
      <c r="C89" s="22">
        <v>5.520702634880803E-3</v>
      </c>
      <c r="D89" s="23">
        <v>7.4105347618718717E-2</v>
      </c>
      <c r="E89" s="24">
        <v>3985</v>
      </c>
      <c r="F89" s="25">
        <v>0</v>
      </c>
      <c r="G89" s="7"/>
      <c r="H89" s="21" t="s">
        <v>156</v>
      </c>
      <c r="I89" s="88">
        <v>-6.7007908333044323E-3</v>
      </c>
      <c r="J89" s="82"/>
      <c r="K89" s="9">
        <f t="shared" si="4"/>
        <v>-8.9923304779316288E-2</v>
      </c>
      <c r="L89" s="9">
        <f t="shared" si="3"/>
        <v>4.9919573685212166E-4</v>
      </c>
    </row>
    <row r="90" spans="2:12" x14ac:dyDescent="0.2">
      <c r="B90" s="21" t="s">
        <v>157</v>
      </c>
      <c r="C90" s="22">
        <v>1.7565872020075283E-3</v>
      </c>
      <c r="D90" s="23">
        <v>4.1880087623522126E-2</v>
      </c>
      <c r="E90" s="24">
        <v>3985</v>
      </c>
      <c r="F90" s="25">
        <v>0</v>
      </c>
      <c r="G90" s="7"/>
      <c r="H90" s="21" t="s">
        <v>157</v>
      </c>
      <c r="I90" s="88">
        <v>-1.9266593438526435E-4</v>
      </c>
      <c r="J90" s="82"/>
      <c r="K90" s="9">
        <f t="shared" si="4"/>
        <v>-4.5923375710092548E-3</v>
      </c>
      <c r="L90" s="9">
        <f t="shared" si="3"/>
        <v>8.0810364497397662E-6</v>
      </c>
    </row>
    <row r="91" spans="2:12" x14ac:dyDescent="0.2">
      <c r="B91" s="21" t="s">
        <v>158</v>
      </c>
      <c r="C91" s="22">
        <v>0.80451693851944794</v>
      </c>
      <c r="D91" s="23">
        <v>0.39662187208263094</v>
      </c>
      <c r="E91" s="24">
        <v>3985</v>
      </c>
      <c r="F91" s="25">
        <v>0</v>
      </c>
      <c r="G91" s="7"/>
      <c r="H91" s="21" t="s">
        <v>158</v>
      </c>
      <c r="I91" s="88">
        <v>3.426235315049192E-2</v>
      </c>
      <c r="J91" s="82"/>
      <c r="K91" s="9">
        <f t="shared" si="4"/>
        <v>1.6886889399762146E-2</v>
      </c>
      <c r="L91" s="9">
        <f t="shared" si="3"/>
        <v>-6.9498546104797748E-2</v>
      </c>
    </row>
    <row r="92" spans="2:12" x14ac:dyDescent="0.2">
      <c r="B92" s="21" t="s">
        <v>159</v>
      </c>
      <c r="C92" s="22">
        <v>4.2659974905897118E-3</v>
      </c>
      <c r="D92" s="23">
        <v>6.5183318192214929E-2</v>
      </c>
      <c r="E92" s="24">
        <v>3985</v>
      </c>
      <c r="F92" s="25">
        <v>0</v>
      </c>
      <c r="G92" s="7"/>
      <c r="H92" s="21" t="s">
        <v>159</v>
      </c>
      <c r="I92" s="88">
        <v>-8.7616120941256962E-4</v>
      </c>
      <c r="J92" s="82"/>
      <c r="K92" s="9">
        <f t="shared" si="4"/>
        <v>-1.3384153063813497E-2</v>
      </c>
      <c r="L92" s="9">
        <f t="shared" si="3"/>
        <v>5.7341381573797758E-5</v>
      </c>
    </row>
    <row r="93" spans="2:12" x14ac:dyDescent="0.2">
      <c r="B93" s="21" t="s">
        <v>160</v>
      </c>
      <c r="C93" s="22">
        <v>1.957340025094103E-2</v>
      </c>
      <c r="D93" s="23">
        <v>0.13854637884648593</v>
      </c>
      <c r="E93" s="24">
        <v>3985</v>
      </c>
      <c r="F93" s="25">
        <v>0</v>
      </c>
      <c r="G93" s="7"/>
      <c r="H93" s="21" t="s">
        <v>160</v>
      </c>
      <c r="I93" s="88">
        <v>-3.1688602328692806E-3</v>
      </c>
      <c r="J93" s="82"/>
      <c r="K93" s="9">
        <f t="shared" si="4"/>
        <v>-2.2424511481707637E-2</v>
      </c>
      <c r="L93" s="9">
        <f t="shared" si="3"/>
        <v>4.47686689422369E-4</v>
      </c>
    </row>
    <row r="94" spans="2:12" x14ac:dyDescent="0.2">
      <c r="B94" s="21" t="s">
        <v>161</v>
      </c>
      <c r="C94" s="22">
        <v>1.1041405269761606E-2</v>
      </c>
      <c r="D94" s="23">
        <v>0.10450948988459029</v>
      </c>
      <c r="E94" s="24">
        <v>3985</v>
      </c>
      <c r="F94" s="25">
        <v>0</v>
      </c>
      <c r="G94" s="7"/>
      <c r="H94" s="21" t="s">
        <v>161</v>
      </c>
      <c r="I94" s="88">
        <v>6.6313004104228829E-3</v>
      </c>
      <c r="J94" s="82"/>
      <c r="K94" s="9">
        <f t="shared" si="4"/>
        <v>6.2751062533822996E-2</v>
      </c>
      <c r="L94" s="9">
        <f t="shared" si="3"/>
        <v>-7.0059547107034054E-4</v>
      </c>
    </row>
    <row r="95" spans="2:12" x14ac:dyDescent="0.2">
      <c r="B95" s="21" t="s">
        <v>162</v>
      </c>
      <c r="C95" s="22">
        <v>7.5282308657465501E-4</v>
      </c>
      <c r="D95" s="23">
        <v>2.7430733919060854E-2</v>
      </c>
      <c r="E95" s="24">
        <v>3985</v>
      </c>
      <c r="F95" s="25">
        <v>0</v>
      </c>
      <c r="G95" s="7"/>
      <c r="H95" s="21" t="s">
        <v>162</v>
      </c>
      <c r="I95" s="88">
        <v>1.2984253360227025E-3</v>
      </c>
      <c r="J95" s="82"/>
      <c r="K95" s="9">
        <f t="shared" si="4"/>
        <v>4.7299057155448208E-2</v>
      </c>
      <c r="L95" s="9">
        <f t="shared" si="3"/>
        <v>-3.5634648786123713E-5</v>
      </c>
    </row>
    <row r="96" spans="2:12" x14ac:dyDescent="0.2">
      <c r="B96" s="21" t="s">
        <v>163</v>
      </c>
      <c r="C96" s="22">
        <v>2.0075282308657464E-3</v>
      </c>
      <c r="D96" s="23">
        <v>4.4766069152067454E-2</v>
      </c>
      <c r="E96" s="24">
        <v>3985</v>
      </c>
      <c r="F96" s="25">
        <v>0</v>
      </c>
      <c r="G96" s="7"/>
      <c r="H96" s="21" t="s">
        <v>163</v>
      </c>
      <c r="I96" s="88">
        <v>-3.8993267613444431E-3</v>
      </c>
      <c r="J96" s="82"/>
      <c r="K96" s="9">
        <f t="shared" si="4"/>
        <v>-8.6929650659531968E-2</v>
      </c>
      <c r="L96" s="9">
        <f t="shared" si="3"/>
        <v>1.7486477376823124E-4</v>
      </c>
    </row>
    <row r="97" spans="2:13" x14ac:dyDescent="0.2">
      <c r="B97" s="21" t="s">
        <v>164</v>
      </c>
      <c r="C97" s="22">
        <v>0.14830614805520703</v>
      </c>
      <c r="D97" s="23">
        <v>0.35544780092379746</v>
      </c>
      <c r="E97" s="24">
        <v>3985</v>
      </c>
      <c r="F97" s="25">
        <v>0</v>
      </c>
      <c r="G97" s="7"/>
      <c r="H97" s="21" t="s">
        <v>164</v>
      </c>
      <c r="I97" s="88">
        <v>-3.4772267318021244E-2</v>
      </c>
      <c r="J97" s="82"/>
      <c r="K97" s="9">
        <f t="shared" si="4"/>
        <v>-8.3318355651576026E-2</v>
      </c>
      <c r="L97" s="9">
        <f t="shared" si="3"/>
        <v>1.4508293515050509E-2</v>
      </c>
    </row>
    <row r="98" spans="2:13" x14ac:dyDescent="0.2">
      <c r="B98" s="21" t="s">
        <v>165</v>
      </c>
      <c r="C98" s="22">
        <v>2.8105395232120453E-2</v>
      </c>
      <c r="D98" s="23">
        <v>0.16529470132658555</v>
      </c>
      <c r="E98" s="24">
        <v>3985</v>
      </c>
      <c r="F98" s="25">
        <v>0</v>
      </c>
      <c r="G98" s="7"/>
      <c r="H98" s="21" t="s">
        <v>165</v>
      </c>
      <c r="I98" s="88">
        <v>-1.3935411512215123E-2</v>
      </c>
      <c r="J98" s="82"/>
      <c r="K98" s="9">
        <f t="shared" si="4"/>
        <v>-8.1936995894276346E-2</v>
      </c>
      <c r="L98" s="9">
        <f t="shared" si="3"/>
        <v>2.3694664446576173E-3</v>
      </c>
    </row>
    <row r="99" spans="2:13" x14ac:dyDescent="0.2">
      <c r="B99" s="21" t="s">
        <v>166</v>
      </c>
      <c r="C99" s="22">
        <v>2.8105395232120453E-2</v>
      </c>
      <c r="D99" s="23">
        <v>0.16529470132659282</v>
      </c>
      <c r="E99" s="24">
        <v>3985</v>
      </c>
      <c r="F99" s="25">
        <v>0</v>
      </c>
      <c r="G99" s="7"/>
      <c r="H99" s="21" t="s">
        <v>166</v>
      </c>
      <c r="I99" s="88">
        <v>-1.3080152457315052E-2</v>
      </c>
      <c r="J99" s="82"/>
      <c r="K99" s="9">
        <f t="shared" si="4"/>
        <v>-7.690827050582906E-2</v>
      </c>
      <c r="L99" s="9">
        <f t="shared" si="3"/>
        <v>2.2240450030087408E-3</v>
      </c>
    </row>
    <row r="100" spans="2:13" x14ac:dyDescent="0.2">
      <c r="B100" s="21" t="s">
        <v>167</v>
      </c>
      <c r="C100" s="22">
        <v>1.3801756587202008E-2</v>
      </c>
      <c r="D100" s="23">
        <v>0.11668198055083169</v>
      </c>
      <c r="E100" s="24">
        <v>3985</v>
      </c>
      <c r="F100" s="25">
        <v>0</v>
      </c>
      <c r="G100" s="7"/>
      <c r="H100" s="21" t="s">
        <v>167</v>
      </c>
      <c r="I100" s="88">
        <v>-8.7982759003572986E-3</v>
      </c>
      <c r="J100" s="82"/>
      <c r="K100" s="9">
        <f t="shared" si="4"/>
        <v>-7.436318956047816E-2</v>
      </c>
      <c r="L100" s="9">
        <f t="shared" si="3"/>
        <v>1.0407062152229766E-3</v>
      </c>
    </row>
    <row r="101" spans="2:13" x14ac:dyDescent="0.2">
      <c r="B101" s="21" t="s">
        <v>168</v>
      </c>
      <c r="C101" s="22">
        <v>0.55909661229611041</v>
      </c>
      <c r="D101" s="23">
        <v>0.49655761479439409</v>
      </c>
      <c r="E101" s="24">
        <v>3985</v>
      </c>
      <c r="F101" s="25">
        <v>0</v>
      </c>
      <c r="G101" s="7"/>
      <c r="H101" s="21" t="s">
        <v>168</v>
      </c>
      <c r="I101" s="88">
        <v>4.9597868008038587E-2</v>
      </c>
      <c r="J101" s="82"/>
      <c r="K101" s="9">
        <f t="shared" si="4"/>
        <v>4.4038934005048429E-2</v>
      </c>
      <c r="L101" s="9">
        <f t="shared" si="3"/>
        <v>-5.5844476359275974E-2</v>
      </c>
    </row>
    <row r="102" spans="2:13" x14ac:dyDescent="0.2">
      <c r="B102" s="21" t="s">
        <v>169</v>
      </c>
      <c r="C102" s="22">
        <v>1.0288582183186951E-2</v>
      </c>
      <c r="D102" s="23">
        <v>0.10092216389517146</v>
      </c>
      <c r="E102" s="24">
        <v>3985</v>
      </c>
      <c r="F102" s="25">
        <v>0</v>
      </c>
      <c r="G102" s="7"/>
      <c r="H102" s="21" t="s">
        <v>169</v>
      </c>
      <c r="I102" s="88">
        <v>-9.2895361598236586E-4</v>
      </c>
      <c r="J102" s="82"/>
      <c r="K102" s="9">
        <f t="shared" si="4"/>
        <v>-9.1099513216437323E-3</v>
      </c>
      <c r="L102" s="9">
        <f t="shared" si="3"/>
        <v>9.470284081830451E-5</v>
      </c>
    </row>
    <row r="103" spans="2:13" x14ac:dyDescent="0.2">
      <c r="B103" s="21" t="s">
        <v>170</v>
      </c>
      <c r="C103" s="22">
        <v>0.18720200752823088</v>
      </c>
      <c r="D103" s="23">
        <v>0.39012255513889088</v>
      </c>
      <c r="E103" s="24">
        <v>3985</v>
      </c>
      <c r="F103" s="25">
        <v>0</v>
      </c>
      <c r="G103" s="7"/>
      <c r="H103" s="21" t="s">
        <v>170</v>
      </c>
      <c r="I103" s="88">
        <v>-1.4496712430805478E-2</v>
      </c>
      <c r="J103" s="82"/>
      <c r="K103" s="9">
        <f t="shared" si="4"/>
        <v>-3.0203069794322197E-2</v>
      </c>
      <c r="L103" s="9">
        <f t="shared" si="3"/>
        <v>6.9563106102390748E-3</v>
      </c>
    </row>
    <row r="104" spans="2:13" x14ac:dyDescent="0.2">
      <c r="B104" s="21" t="s">
        <v>171</v>
      </c>
      <c r="C104" s="22">
        <v>9.5357590966122958E-3</v>
      </c>
      <c r="D104" s="23">
        <v>9.7196703055820052E-2</v>
      </c>
      <c r="E104" s="24">
        <v>3985</v>
      </c>
      <c r="F104" s="25">
        <v>0</v>
      </c>
      <c r="G104" s="7"/>
      <c r="H104" s="21" t="s">
        <v>171</v>
      </c>
      <c r="I104" s="88">
        <v>1.7419809725619823E-3</v>
      </c>
      <c r="J104" s="82"/>
      <c r="K104" s="9">
        <f t="shared" si="4"/>
        <v>1.7751320851550585E-2</v>
      </c>
      <c r="L104" s="9">
        <f t="shared" si="3"/>
        <v>-1.7090199958422149E-4</v>
      </c>
    </row>
    <row r="105" spans="2:13" x14ac:dyDescent="0.2">
      <c r="B105" s="21" t="s">
        <v>172</v>
      </c>
      <c r="C105" s="22">
        <v>1.2547051442910916E-2</v>
      </c>
      <c r="D105" s="23">
        <v>0.11132265172962723</v>
      </c>
      <c r="E105" s="24">
        <v>3985</v>
      </c>
      <c r="F105" s="25">
        <v>0</v>
      </c>
      <c r="G105" s="7"/>
      <c r="H105" s="21" t="s">
        <v>172</v>
      </c>
      <c r="I105" s="88">
        <v>-8.6952820623251957E-3</v>
      </c>
      <c r="J105" s="82"/>
      <c r="K105" s="9">
        <f t="shared" si="4"/>
        <v>-7.7128794343060622E-2</v>
      </c>
      <c r="L105" s="9">
        <f t="shared" si="3"/>
        <v>9.8003550626506522E-4</v>
      </c>
    </row>
    <row r="106" spans="2:13" ht="24" x14ac:dyDescent="0.2">
      <c r="B106" s="21" t="s">
        <v>173</v>
      </c>
      <c r="C106" s="22">
        <v>1.0037641154328732E-3</v>
      </c>
      <c r="D106" s="23">
        <v>3.167030579202354E-2</v>
      </c>
      <c r="E106" s="24">
        <v>3985</v>
      </c>
      <c r="F106" s="25">
        <v>0</v>
      </c>
      <c r="G106" s="7"/>
      <c r="H106" s="21" t="s">
        <v>173</v>
      </c>
      <c r="I106" s="88">
        <v>-1.7010308155639743E-3</v>
      </c>
      <c r="J106" s="82"/>
      <c r="K106" s="9">
        <f t="shared" si="4"/>
        <v>-5.36566774262109E-2</v>
      </c>
      <c r="L106" s="9">
        <f t="shared" si="3"/>
        <v>5.3912763050701727E-5</v>
      </c>
    </row>
    <row r="107" spans="2:13" x14ac:dyDescent="0.2">
      <c r="B107" s="21" t="s">
        <v>47</v>
      </c>
      <c r="C107" s="22">
        <v>0.62333751568381435</v>
      </c>
      <c r="D107" s="23">
        <v>0.48460993584535411</v>
      </c>
      <c r="E107" s="24">
        <v>3985</v>
      </c>
      <c r="F107" s="25">
        <v>0</v>
      </c>
      <c r="G107" s="7"/>
      <c r="H107" s="21" t="s">
        <v>47</v>
      </c>
      <c r="I107" s="88">
        <v>-5.4404166846129462E-2</v>
      </c>
      <c r="J107" s="82"/>
      <c r="K107" s="9">
        <f t="shared" si="4"/>
        <v>-4.2285572634141524E-2</v>
      </c>
      <c r="L107" s="9">
        <f t="shared" si="3"/>
        <v>6.9978256111397449E-2</v>
      </c>
    </row>
    <row r="108" spans="2:13" ht="15.75" thickBot="1" x14ac:dyDescent="0.25">
      <c r="B108" s="26" t="s">
        <v>48</v>
      </c>
      <c r="C108" s="27">
        <v>2.132245922208281</v>
      </c>
      <c r="D108" s="28">
        <v>1.2819517153743951</v>
      </c>
      <c r="E108" s="29">
        <v>3985</v>
      </c>
      <c r="F108" s="30">
        <v>0</v>
      </c>
      <c r="G108" s="7"/>
      <c r="H108" s="26" t="s">
        <v>48</v>
      </c>
      <c r="I108" s="89">
        <v>2.7218390398756208E-3</v>
      </c>
      <c r="J108" s="82"/>
      <c r="K108" s="9"/>
      <c r="L108" s="9"/>
      <c r="M108" s="2" t="str">
        <f>"((memsleep-"&amp;C108&amp;")/"&amp;D108&amp;")*("&amp;I108&amp;")"</f>
        <v>((memsleep-2.13224592220828)/1.2819517153744)*(0.00272183903987562)</v>
      </c>
    </row>
    <row r="109" spans="2:13" ht="27.75" customHeight="1" thickTop="1" x14ac:dyDescent="0.2">
      <c r="B109" s="31" t="s">
        <v>46</v>
      </c>
      <c r="C109" s="31"/>
      <c r="D109" s="31"/>
      <c r="E109" s="31"/>
      <c r="F109" s="31"/>
      <c r="G109" s="7"/>
      <c r="H109" s="31" t="s">
        <v>7</v>
      </c>
      <c r="I109" s="31"/>
      <c r="J109" s="82"/>
      <c r="K109" s="9"/>
      <c r="L109" s="9"/>
    </row>
  </sheetData>
  <mergeCells count="7">
    <mergeCell ref="H4:I4"/>
    <mergeCell ref="H5:H6"/>
    <mergeCell ref="H109:I109"/>
    <mergeCell ref="K5:L5"/>
    <mergeCell ref="B5:F5"/>
    <mergeCell ref="B6"/>
    <mergeCell ref="B109:F109"/>
  </mergeCells>
  <pageMargins left="0.25" right="0.2" top="0.25" bottom="0.25" header="0.55000000000000004" footer="0.05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6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  <c r="B1" s="2" t="s">
        <v>76</v>
      </c>
    </row>
    <row r="4" spans="1:12" ht="15.75" thickBot="1" x14ac:dyDescent="0.25">
      <c r="H4" s="32" t="s">
        <v>6</v>
      </c>
      <c r="I4" s="32"/>
      <c r="J4" s="90"/>
    </row>
    <row r="5" spans="1:12" ht="16.5" thickTop="1" thickBot="1" x14ac:dyDescent="0.25">
      <c r="B5" s="32" t="s">
        <v>0</v>
      </c>
      <c r="C5" s="32"/>
      <c r="D5" s="32"/>
      <c r="E5" s="32"/>
      <c r="F5" s="32"/>
      <c r="G5" s="4"/>
      <c r="H5" s="91" t="s">
        <v>45</v>
      </c>
      <c r="I5" s="92" t="s">
        <v>4</v>
      </c>
      <c r="J5" s="98"/>
      <c r="K5" s="10" t="s">
        <v>8</v>
      </c>
      <c r="L5" s="10"/>
    </row>
    <row r="6" spans="1:12" ht="27" thickTop="1" thickBot="1" x14ac:dyDescent="0.25">
      <c r="B6" s="33" t="s">
        <v>45</v>
      </c>
      <c r="C6" s="34" t="s">
        <v>1</v>
      </c>
      <c r="D6" s="35" t="s">
        <v>174</v>
      </c>
      <c r="E6" s="35" t="s">
        <v>175</v>
      </c>
      <c r="F6" s="36" t="s">
        <v>2</v>
      </c>
      <c r="G6" s="8"/>
      <c r="H6" s="93"/>
      <c r="I6" s="94" t="s">
        <v>5</v>
      </c>
      <c r="J6" s="98"/>
      <c r="K6" s="1" t="s">
        <v>9</v>
      </c>
      <c r="L6" s="1" t="s">
        <v>10</v>
      </c>
    </row>
    <row r="7" spans="1:12" ht="15.75" thickTop="1" x14ac:dyDescent="0.2">
      <c r="B7" s="37" t="s">
        <v>77</v>
      </c>
      <c r="C7" s="38">
        <v>4.0238450074515646E-2</v>
      </c>
      <c r="D7" s="39">
        <v>0.19659124116903393</v>
      </c>
      <c r="E7" s="40">
        <v>1342</v>
      </c>
      <c r="F7" s="41">
        <v>0</v>
      </c>
      <c r="G7" s="8"/>
      <c r="H7" s="37" t="s">
        <v>77</v>
      </c>
      <c r="I7" s="95">
        <v>3.0888351033383842E-2</v>
      </c>
      <c r="J7" s="98"/>
      <c r="K7" s="9">
        <f>((1-C7)/D7)*I7</f>
        <v>0.15079741847172651</v>
      </c>
      <c r="L7" s="9">
        <f>((0-C7)/D7)*I7</f>
        <v>-6.3222520166717625E-3</v>
      </c>
    </row>
    <row r="8" spans="1:12" x14ac:dyDescent="0.2">
      <c r="B8" s="42" t="s">
        <v>78</v>
      </c>
      <c r="C8" s="43">
        <v>0.23845007451564829</v>
      </c>
      <c r="D8" s="44">
        <v>0.42629455962951629</v>
      </c>
      <c r="E8" s="45">
        <v>1342</v>
      </c>
      <c r="F8" s="46">
        <v>0</v>
      </c>
      <c r="G8" s="8"/>
      <c r="H8" s="42" t="s">
        <v>78</v>
      </c>
      <c r="I8" s="96">
        <v>2.0660426333284451E-2</v>
      </c>
      <c r="J8" s="98"/>
      <c r="K8" s="9">
        <f t="shared" ref="K8:K18" si="0">((1-C8)/D8)*I8</f>
        <v>3.6908625219758275E-2</v>
      </c>
      <c r="L8" s="9">
        <f t="shared" ref="L8:L71" si="1">((0-C8)/D8)*I8</f>
        <v>-1.1556516702859733E-2</v>
      </c>
    </row>
    <row r="9" spans="1:12" x14ac:dyDescent="0.2">
      <c r="B9" s="42" t="s">
        <v>79</v>
      </c>
      <c r="C9" s="43">
        <v>0.14456035767511177</v>
      </c>
      <c r="D9" s="44">
        <v>0.35178811437162372</v>
      </c>
      <c r="E9" s="45">
        <v>1342</v>
      </c>
      <c r="F9" s="46">
        <v>0</v>
      </c>
      <c r="G9" s="8"/>
      <c r="H9" s="42" t="s">
        <v>79</v>
      </c>
      <c r="I9" s="96">
        <v>-1.9735678650881966E-2</v>
      </c>
      <c r="J9" s="98"/>
      <c r="K9" s="9">
        <f t="shared" si="0"/>
        <v>-4.7991052558173659E-2</v>
      </c>
      <c r="L9" s="9">
        <f t="shared" si="1"/>
        <v>8.1099862336983363E-3</v>
      </c>
    </row>
    <row r="10" spans="1:12" x14ac:dyDescent="0.2">
      <c r="B10" s="42" t="s">
        <v>80</v>
      </c>
      <c r="C10" s="43">
        <v>2.608047690014903E-2</v>
      </c>
      <c r="D10" s="44">
        <v>0.15943408332769834</v>
      </c>
      <c r="E10" s="45">
        <v>1342</v>
      </c>
      <c r="F10" s="46">
        <v>0</v>
      </c>
      <c r="G10" s="8"/>
      <c r="H10" s="42" t="s">
        <v>80</v>
      </c>
      <c r="I10" s="96">
        <v>4.819616538355634E-3</v>
      </c>
      <c r="J10" s="98"/>
      <c r="K10" s="9">
        <f t="shared" si="0"/>
        <v>2.9441124147285787E-2</v>
      </c>
      <c r="L10" s="9">
        <f t="shared" si="1"/>
        <v>-7.88400417104057E-4</v>
      </c>
    </row>
    <row r="11" spans="1:12" x14ac:dyDescent="0.2">
      <c r="B11" s="42" t="s">
        <v>81</v>
      </c>
      <c r="C11" s="43">
        <v>0.34202682563338299</v>
      </c>
      <c r="D11" s="44">
        <v>0.4745653744025809</v>
      </c>
      <c r="E11" s="45">
        <v>1342</v>
      </c>
      <c r="F11" s="46">
        <v>0</v>
      </c>
      <c r="G11" s="8"/>
      <c r="H11" s="42" t="s">
        <v>81</v>
      </c>
      <c r="I11" s="96">
        <v>-2.0822573905225621E-2</v>
      </c>
      <c r="J11" s="98"/>
      <c r="K11" s="9">
        <f t="shared" si="0"/>
        <v>-2.8869984600440494E-2</v>
      </c>
      <c r="L11" s="9">
        <f t="shared" si="1"/>
        <v>1.5007160737941318E-2</v>
      </c>
    </row>
    <row r="12" spans="1:12" x14ac:dyDescent="0.2">
      <c r="B12" s="42" t="s">
        <v>82</v>
      </c>
      <c r="C12" s="43">
        <v>7.2280178837555886E-2</v>
      </c>
      <c r="D12" s="44">
        <v>0.25904779264844213</v>
      </c>
      <c r="E12" s="45">
        <v>1342</v>
      </c>
      <c r="F12" s="46">
        <v>0</v>
      </c>
      <c r="G12" s="8"/>
      <c r="H12" s="42" t="s">
        <v>82</v>
      </c>
      <c r="I12" s="96">
        <v>-3.4921381182639731E-2</v>
      </c>
      <c r="J12" s="98"/>
      <c r="K12" s="9">
        <f t="shared" si="0"/>
        <v>-0.12506285876549006</v>
      </c>
      <c r="L12" s="9">
        <f t="shared" si="1"/>
        <v>9.7438532532148885E-3</v>
      </c>
    </row>
    <row r="13" spans="1:12" x14ac:dyDescent="0.2">
      <c r="B13" s="42" t="s">
        <v>83</v>
      </c>
      <c r="C13" s="43">
        <v>7.4515648286140089E-3</v>
      </c>
      <c r="D13" s="44">
        <v>8.603228653481515E-2</v>
      </c>
      <c r="E13" s="45">
        <v>1342</v>
      </c>
      <c r="F13" s="46">
        <v>0</v>
      </c>
      <c r="G13" s="8"/>
      <c r="H13" s="42" t="s">
        <v>83</v>
      </c>
      <c r="I13" s="96">
        <v>-2.3925444114229723E-2</v>
      </c>
      <c r="J13" s="98"/>
      <c r="K13" s="9">
        <f t="shared" si="0"/>
        <v>-0.276026164976439</v>
      </c>
      <c r="L13" s="9">
        <f t="shared" si="1"/>
        <v>2.072268505829122E-3</v>
      </c>
    </row>
    <row r="14" spans="1:12" x14ac:dyDescent="0.2">
      <c r="B14" s="42" t="s">
        <v>84</v>
      </c>
      <c r="C14" s="43">
        <v>7.4515648286140089E-3</v>
      </c>
      <c r="D14" s="44">
        <v>8.6032286534814623E-2</v>
      </c>
      <c r="E14" s="45">
        <v>1342</v>
      </c>
      <c r="F14" s="46">
        <v>0</v>
      </c>
      <c r="G14" s="8"/>
      <c r="H14" s="42" t="s">
        <v>84</v>
      </c>
      <c r="I14" s="96">
        <v>3.7012154804837443E-3</v>
      </c>
      <c r="J14" s="98"/>
      <c r="K14" s="9">
        <f t="shared" si="0"/>
        <v>4.2700662522780243E-2</v>
      </c>
      <c r="L14" s="9">
        <f t="shared" si="1"/>
        <v>-3.2057554446531715E-4</v>
      </c>
    </row>
    <row r="15" spans="1:12" x14ac:dyDescent="0.2">
      <c r="B15" s="42" t="s">
        <v>85</v>
      </c>
      <c r="C15" s="43">
        <v>1.4903129657228018E-3</v>
      </c>
      <c r="D15" s="44">
        <v>3.8590175190446593E-2</v>
      </c>
      <c r="E15" s="45">
        <v>1342</v>
      </c>
      <c r="F15" s="46">
        <v>0</v>
      </c>
      <c r="G15" s="8"/>
      <c r="H15" s="42" t="s">
        <v>85</v>
      </c>
      <c r="I15" s="96">
        <v>-6.5116411415289651E-3</v>
      </c>
      <c r="J15" s="98"/>
      <c r="K15" s="9">
        <f t="shared" si="0"/>
        <v>-0.16848684221359103</v>
      </c>
      <c r="L15" s="9">
        <f t="shared" si="1"/>
        <v>2.5147289882625527E-4</v>
      </c>
    </row>
    <row r="16" spans="1:12" ht="24" x14ac:dyDescent="0.2">
      <c r="B16" s="42" t="s">
        <v>87</v>
      </c>
      <c r="C16" s="43">
        <v>5.9612518628912071E-3</v>
      </c>
      <c r="D16" s="44">
        <v>7.7007364693737118E-2</v>
      </c>
      <c r="E16" s="45">
        <v>1342</v>
      </c>
      <c r="F16" s="46">
        <v>0</v>
      </c>
      <c r="G16" s="8"/>
      <c r="H16" s="42" t="s">
        <v>87</v>
      </c>
      <c r="I16" s="96">
        <v>-1.7306623939084933E-3</v>
      </c>
      <c r="J16" s="98"/>
      <c r="K16" s="9">
        <f t="shared" si="0"/>
        <v>-2.2340012365449555E-2</v>
      </c>
      <c r="L16" s="9">
        <f t="shared" si="1"/>
        <v>1.3397308764887287E-4</v>
      </c>
    </row>
    <row r="17" spans="2:12" x14ac:dyDescent="0.2">
      <c r="B17" s="42" t="s">
        <v>89</v>
      </c>
      <c r="C17" s="43">
        <v>5.2160953800298067E-3</v>
      </c>
      <c r="D17" s="44">
        <v>7.2060787850727545E-2</v>
      </c>
      <c r="E17" s="45">
        <v>1342</v>
      </c>
      <c r="F17" s="46">
        <v>0</v>
      </c>
      <c r="G17" s="8"/>
      <c r="H17" s="42" t="s">
        <v>89</v>
      </c>
      <c r="I17" s="96">
        <v>1.7264182770121213E-2</v>
      </c>
      <c r="J17" s="98"/>
      <c r="K17" s="9">
        <f t="shared" si="0"/>
        <v>0.23832838438721843</v>
      </c>
      <c r="L17" s="9">
        <f t="shared" si="1"/>
        <v>-1.249661940607138E-3</v>
      </c>
    </row>
    <row r="18" spans="2:12" x14ac:dyDescent="0.2">
      <c r="B18" s="42" t="s">
        <v>90</v>
      </c>
      <c r="C18" s="43">
        <v>0.10879284649776454</v>
      </c>
      <c r="D18" s="44">
        <v>0.3114952086863349</v>
      </c>
      <c r="E18" s="45">
        <v>1342</v>
      </c>
      <c r="F18" s="46">
        <v>0</v>
      </c>
      <c r="G18" s="8"/>
      <c r="H18" s="42" t="s">
        <v>90</v>
      </c>
      <c r="I18" s="96">
        <v>3.5644091939392684E-2</v>
      </c>
      <c r="J18" s="98"/>
      <c r="K18" s="9">
        <f t="shared" si="0"/>
        <v>0.1019799625504535</v>
      </c>
      <c r="L18" s="9">
        <f t="shared" si="1"/>
        <v>-1.2449058973550343E-2</v>
      </c>
    </row>
    <row r="19" spans="2:12" x14ac:dyDescent="0.2">
      <c r="B19" s="42" t="s">
        <v>91</v>
      </c>
      <c r="C19" s="43">
        <v>5.9612518628912071E-3</v>
      </c>
      <c r="D19" s="44">
        <v>7.7007364693737701E-2</v>
      </c>
      <c r="E19" s="45">
        <v>1342</v>
      </c>
      <c r="F19" s="46">
        <v>0</v>
      </c>
      <c r="G19" s="8"/>
      <c r="H19" s="42" t="s">
        <v>91</v>
      </c>
      <c r="I19" s="96">
        <v>9.4138142949715311E-3</v>
      </c>
      <c r="J19" s="98"/>
      <c r="K19" s="9">
        <f>((1-C19)/D19)*I19</f>
        <v>0.12151689924963366</v>
      </c>
      <c r="L19" s="9">
        <f t="shared" si="1"/>
        <v>-7.2873702698430989E-4</v>
      </c>
    </row>
    <row r="20" spans="2:12" x14ac:dyDescent="0.2">
      <c r="B20" s="42" t="s">
        <v>92</v>
      </c>
      <c r="C20" s="43">
        <v>0.17809239940387481</v>
      </c>
      <c r="D20" s="44">
        <v>0.38273313243764456</v>
      </c>
      <c r="E20" s="45">
        <v>1342</v>
      </c>
      <c r="F20" s="46">
        <v>0</v>
      </c>
      <c r="G20" s="8"/>
      <c r="H20" s="42" t="s">
        <v>92</v>
      </c>
      <c r="I20" s="96">
        <v>8.2053930381233112E-2</v>
      </c>
      <c r="J20" s="98"/>
      <c r="K20" s="9">
        <f t="shared" ref="K20:K58" si="2">((1-C20)/D20)*I20</f>
        <v>0.17620828541701536</v>
      </c>
      <c r="L20" s="9">
        <f t="shared" ref="L20:L58" si="3">((0-C20)/D20)*I20</f>
        <v>-3.8181124401329709E-2</v>
      </c>
    </row>
    <row r="21" spans="2:12" x14ac:dyDescent="0.2">
      <c r="B21" s="42" t="s">
        <v>93</v>
      </c>
      <c r="C21" s="43">
        <v>2.3845007451564829E-2</v>
      </c>
      <c r="D21" s="44">
        <v>0.15262300148670455</v>
      </c>
      <c r="E21" s="45">
        <v>1342</v>
      </c>
      <c r="F21" s="46">
        <v>0</v>
      </c>
      <c r="G21" s="8"/>
      <c r="H21" s="42" t="s">
        <v>93</v>
      </c>
      <c r="I21" s="96">
        <v>2.1890538303106239E-2</v>
      </c>
      <c r="J21" s="98"/>
      <c r="K21" s="9">
        <f t="shared" si="2"/>
        <v>0.14000876700103021</v>
      </c>
      <c r="L21" s="9">
        <f t="shared" si="3"/>
        <v>-3.4200614839946311E-3</v>
      </c>
    </row>
    <row r="22" spans="2:12" x14ac:dyDescent="0.2">
      <c r="B22" s="42" t="s">
        <v>94</v>
      </c>
      <c r="C22" s="43">
        <v>5.2160953800298067E-3</v>
      </c>
      <c r="D22" s="44">
        <v>7.206078785072717E-2</v>
      </c>
      <c r="E22" s="45">
        <v>1342</v>
      </c>
      <c r="F22" s="46">
        <v>0</v>
      </c>
      <c r="G22" s="8"/>
      <c r="H22" s="42" t="s">
        <v>94</v>
      </c>
      <c r="I22" s="96">
        <v>1.5215236972944732E-2</v>
      </c>
      <c r="J22" s="98"/>
      <c r="K22" s="9">
        <f t="shared" si="2"/>
        <v>0.21004312188506499</v>
      </c>
      <c r="L22" s="9">
        <f t="shared" si="3"/>
        <v>-1.1013497027681312E-3</v>
      </c>
    </row>
    <row r="23" spans="2:12" x14ac:dyDescent="0.2">
      <c r="B23" s="42" t="s">
        <v>95</v>
      </c>
      <c r="C23" s="43">
        <v>1.4903129657228018E-3</v>
      </c>
      <c r="D23" s="44">
        <v>3.859017519044558E-2</v>
      </c>
      <c r="E23" s="45">
        <v>1342</v>
      </c>
      <c r="F23" s="46">
        <v>0</v>
      </c>
      <c r="G23" s="8"/>
      <c r="H23" s="42" t="s">
        <v>95</v>
      </c>
      <c r="I23" s="96">
        <v>6.0816677238509208E-3</v>
      </c>
      <c r="J23" s="98"/>
      <c r="K23" s="9">
        <f t="shared" si="2"/>
        <v>0.15736140366349891</v>
      </c>
      <c r="L23" s="9">
        <f t="shared" si="3"/>
        <v>-2.3486776666193867E-4</v>
      </c>
    </row>
    <row r="24" spans="2:12" ht="24" x14ac:dyDescent="0.2">
      <c r="B24" s="42" t="s">
        <v>96</v>
      </c>
      <c r="C24" s="43">
        <v>7.4515648286140089E-3</v>
      </c>
      <c r="D24" s="44">
        <v>8.6032286534814248E-2</v>
      </c>
      <c r="E24" s="45">
        <v>1342</v>
      </c>
      <c r="F24" s="46">
        <v>0</v>
      </c>
      <c r="G24" s="8"/>
      <c r="H24" s="42" t="s">
        <v>96</v>
      </c>
      <c r="I24" s="96">
        <v>7.5401206815929713E-3</v>
      </c>
      <c r="J24" s="98"/>
      <c r="K24" s="9">
        <f t="shared" si="2"/>
        <v>8.6989841662409167E-2</v>
      </c>
      <c r="L24" s="9">
        <f t="shared" si="3"/>
        <v>-6.5307688935742618E-4</v>
      </c>
    </row>
    <row r="25" spans="2:12" x14ac:dyDescent="0.2">
      <c r="B25" s="42" t="s">
        <v>97</v>
      </c>
      <c r="C25" s="43">
        <v>0.19895678092399405</v>
      </c>
      <c r="D25" s="44">
        <v>0.39936427809322722</v>
      </c>
      <c r="E25" s="45">
        <v>1342</v>
      </c>
      <c r="F25" s="46">
        <v>0</v>
      </c>
      <c r="G25" s="8"/>
      <c r="H25" s="42" t="s">
        <v>97</v>
      </c>
      <c r="I25" s="96">
        <v>-1.804070147610683E-2</v>
      </c>
      <c r="J25" s="98"/>
      <c r="K25" s="9">
        <f t="shared" si="2"/>
        <v>-3.6185964487881285E-2</v>
      </c>
      <c r="L25" s="9">
        <f t="shared" si="3"/>
        <v>8.9875837379202825E-3</v>
      </c>
    </row>
    <row r="26" spans="2:12" x14ac:dyDescent="0.2">
      <c r="B26" s="42" t="s">
        <v>98</v>
      </c>
      <c r="C26" s="43">
        <v>2.1609538002980627E-2</v>
      </c>
      <c r="D26" s="44">
        <v>0.14545903938441987</v>
      </c>
      <c r="E26" s="45">
        <v>1342</v>
      </c>
      <c r="F26" s="46">
        <v>0</v>
      </c>
      <c r="G26" s="8"/>
      <c r="H26" s="42" t="s">
        <v>98</v>
      </c>
      <c r="I26" s="96">
        <v>-2.9827088806112307E-2</v>
      </c>
      <c r="J26" s="98"/>
      <c r="K26" s="9">
        <f t="shared" si="2"/>
        <v>-0.2006237585545618</v>
      </c>
      <c r="L26" s="9">
        <f t="shared" si="3"/>
        <v>4.4311416588593234E-3</v>
      </c>
    </row>
    <row r="27" spans="2:12" x14ac:dyDescent="0.2">
      <c r="B27" s="42" t="s">
        <v>101</v>
      </c>
      <c r="C27" s="43">
        <v>2.2354694485842027E-3</v>
      </c>
      <c r="D27" s="44">
        <v>4.7245480366949609E-2</v>
      </c>
      <c r="E27" s="45">
        <v>1342</v>
      </c>
      <c r="F27" s="46">
        <v>0</v>
      </c>
      <c r="G27" s="8"/>
      <c r="H27" s="42" t="s">
        <v>101</v>
      </c>
      <c r="I27" s="96">
        <v>-3.6956562305460864E-3</v>
      </c>
      <c r="J27" s="98"/>
      <c r="K27" s="9">
        <f t="shared" si="2"/>
        <v>-7.804756508581788E-2</v>
      </c>
      <c r="L27" s="9">
        <f t="shared" si="3"/>
        <v>1.7486385008024918E-4</v>
      </c>
    </row>
    <row r="28" spans="2:12" ht="24" x14ac:dyDescent="0.2">
      <c r="B28" s="42" t="s">
        <v>102</v>
      </c>
      <c r="C28" s="43">
        <v>4.4709388971684054E-3</v>
      </c>
      <c r="D28" s="44">
        <v>6.6740308133590331E-2</v>
      </c>
      <c r="E28" s="45">
        <v>1342</v>
      </c>
      <c r="F28" s="46">
        <v>0</v>
      </c>
      <c r="G28" s="8"/>
      <c r="H28" s="42" t="s">
        <v>102</v>
      </c>
      <c r="I28" s="96">
        <v>-2.5415116999476183E-3</v>
      </c>
      <c r="J28" s="98"/>
      <c r="K28" s="9">
        <f t="shared" si="2"/>
        <v>-3.7910354734447094E-2</v>
      </c>
      <c r="L28" s="9">
        <f t="shared" si="3"/>
        <v>1.7025608413673841E-4</v>
      </c>
    </row>
    <row r="29" spans="2:12" ht="24" x14ac:dyDescent="0.2">
      <c r="B29" s="42" t="s">
        <v>103</v>
      </c>
      <c r="C29" s="43">
        <v>4.9925484351713859E-2</v>
      </c>
      <c r="D29" s="44">
        <v>0.2178722140996503</v>
      </c>
      <c r="E29" s="45">
        <v>1342</v>
      </c>
      <c r="F29" s="46">
        <v>0</v>
      </c>
      <c r="G29" s="8"/>
      <c r="H29" s="42" t="s">
        <v>103</v>
      </c>
      <c r="I29" s="96">
        <v>5.3686159452545762E-3</v>
      </c>
      <c r="J29" s="98"/>
      <c r="K29" s="9">
        <f t="shared" si="2"/>
        <v>2.3410902647533129E-2</v>
      </c>
      <c r="L29" s="9">
        <f t="shared" si="3"/>
        <v>-1.2302199822625251E-3</v>
      </c>
    </row>
    <row r="30" spans="2:12" ht="24" x14ac:dyDescent="0.2">
      <c r="B30" s="42" t="s">
        <v>104</v>
      </c>
      <c r="C30" s="43">
        <v>4.2473919523099854E-2</v>
      </c>
      <c r="D30" s="44">
        <v>0.20174293968202667</v>
      </c>
      <c r="E30" s="45">
        <v>1342</v>
      </c>
      <c r="F30" s="46">
        <v>0</v>
      </c>
      <c r="G30" s="8"/>
      <c r="H30" s="42" t="s">
        <v>104</v>
      </c>
      <c r="I30" s="96">
        <v>-3.2090951290731089E-3</v>
      </c>
      <c r="J30" s="98"/>
      <c r="K30" s="9">
        <f t="shared" si="2"/>
        <v>-1.5231225864270687E-2</v>
      </c>
      <c r="L30" s="9">
        <f t="shared" si="3"/>
        <v>6.7562636129449749E-4</v>
      </c>
    </row>
    <row r="31" spans="2:12" ht="24" x14ac:dyDescent="0.2">
      <c r="B31" s="42" t="s">
        <v>107</v>
      </c>
      <c r="C31" s="43">
        <v>1.8628912071535022E-2</v>
      </c>
      <c r="D31" s="44">
        <v>0.13526089133041397</v>
      </c>
      <c r="E31" s="45">
        <v>1342</v>
      </c>
      <c r="F31" s="46">
        <v>0</v>
      </c>
      <c r="G31" s="8"/>
      <c r="H31" s="42" t="s">
        <v>107</v>
      </c>
      <c r="I31" s="96">
        <v>-2.512464940157584E-3</v>
      </c>
      <c r="J31" s="98"/>
      <c r="K31" s="9">
        <f t="shared" si="2"/>
        <v>-1.8228923582068395E-2</v>
      </c>
      <c r="L31" s="9">
        <f t="shared" si="3"/>
        <v>3.4603119935589215E-4</v>
      </c>
    </row>
    <row r="32" spans="2:12" x14ac:dyDescent="0.2">
      <c r="B32" s="42" t="s">
        <v>108</v>
      </c>
      <c r="C32" s="43">
        <v>0.40611028315946351</v>
      </c>
      <c r="D32" s="44">
        <v>0.49128868850171581</v>
      </c>
      <c r="E32" s="45">
        <v>1342</v>
      </c>
      <c r="F32" s="46">
        <v>0</v>
      </c>
      <c r="G32" s="8"/>
      <c r="H32" s="42" t="s">
        <v>108</v>
      </c>
      <c r="I32" s="96">
        <v>-4.118964486439379E-2</v>
      </c>
      <c r="J32" s="98"/>
      <c r="K32" s="9">
        <f t="shared" si="2"/>
        <v>-4.9791715335191666E-2</v>
      </c>
      <c r="L32" s="9">
        <f t="shared" si="3"/>
        <v>3.404828714890773E-2</v>
      </c>
    </row>
    <row r="33" spans="2:12" ht="24" x14ac:dyDescent="0.2">
      <c r="B33" s="42" t="s">
        <v>109</v>
      </c>
      <c r="C33" s="43">
        <v>3.2041728763040241E-2</v>
      </c>
      <c r="D33" s="44">
        <v>0.17617657246481708</v>
      </c>
      <c r="E33" s="45">
        <v>1342</v>
      </c>
      <c r="F33" s="46">
        <v>0</v>
      </c>
      <c r="G33" s="8"/>
      <c r="H33" s="42" t="s">
        <v>109</v>
      </c>
      <c r="I33" s="96">
        <v>-3.0232018174949447E-2</v>
      </c>
      <c r="J33" s="98"/>
      <c r="K33" s="9">
        <f t="shared" si="2"/>
        <v>-0.16610228953382764</v>
      </c>
      <c r="L33" s="9">
        <f t="shared" si="3"/>
        <v>5.4983821785639635E-3</v>
      </c>
    </row>
    <row r="34" spans="2:12" ht="24" x14ac:dyDescent="0.2">
      <c r="B34" s="42" t="s">
        <v>110</v>
      </c>
      <c r="C34" s="43">
        <v>1.4903129657228018E-3</v>
      </c>
      <c r="D34" s="44">
        <v>3.8590175190446309E-2</v>
      </c>
      <c r="E34" s="45">
        <v>1342</v>
      </c>
      <c r="F34" s="46">
        <v>0</v>
      </c>
      <c r="G34" s="8"/>
      <c r="H34" s="42" t="s">
        <v>110</v>
      </c>
      <c r="I34" s="96">
        <v>-4.7443405622062092E-3</v>
      </c>
      <c r="J34" s="98"/>
      <c r="K34" s="9">
        <f t="shared" si="2"/>
        <v>-0.12275844788404446</v>
      </c>
      <c r="L34" s="9">
        <f t="shared" si="3"/>
        <v>1.8322156400603649E-4</v>
      </c>
    </row>
    <row r="35" spans="2:12" x14ac:dyDescent="0.2">
      <c r="B35" s="42" t="s">
        <v>112</v>
      </c>
      <c r="C35" s="43">
        <v>4.4709388971684054E-3</v>
      </c>
      <c r="D35" s="44">
        <v>6.6740308133590331E-2</v>
      </c>
      <c r="E35" s="45">
        <v>1342</v>
      </c>
      <c r="F35" s="46">
        <v>0</v>
      </c>
      <c r="G35" s="8"/>
      <c r="H35" s="42" t="s">
        <v>112</v>
      </c>
      <c r="I35" s="96">
        <v>1.3891559588657841E-2</v>
      </c>
      <c r="J35" s="98"/>
      <c r="K35" s="9">
        <f t="shared" si="2"/>
        <v>0.20721287721460532</v>
      </c>
      <c r="L35" s="9">
        <f t="shared" si="3"/>
        <v>-9.3059675395780819E-4</v>
      </c>
    </row>
    <row r="36" spans="2:12" ht="24" x14ac:dyDescent="0.2">
      <c r="B36" s="42" t="s">
        <v>113</v>
      </c>
      <c r="C36" s="43">
        <v>5.9612518628912071E-3</v>
      </c>
      <c r="D36" s="44">
        <v>7.7007364693737868E-2</v>
      </c>
      <c r="E36" s="45">
        <v>1342</v>
      </c>
      <c r="F36" s="46">
        <v>0</v>
      </c>
      <c r="G36" s="8"/>
      <c r="H36" s="42" t="s">
        <v>113</v>
      </c>
      <c r="I36" s="96">
        <v>1.5721370960124839E-2</v>
      </c>
      <c r="J36" s="98"/>
      <c r="K36" s="9">
        <f t="shared" si="2"/>
        <v>0.20293710829286968</v>
      </c>
      <c r="L36" s="9">
        <f t="shared" si="3"/>
        <v>-1.2170141426858753E-3</v>
      </c>
    </row>
    <row r="37" spans="2:12" x14ac:dyDescent="0.2">
      <c r="B37" s="42" t="s">
        <v>114</v>
      </c>
      <c r="C37" s="43">
        <v>2.9806259314456036E-3</v>
      </c>
      <c r="D37" s="44">
        <v>5.4534006495808918E-2</v>
      </c>
      <c r="E37" s="45">
        <v>1342</v>
      </c>
      <c r="F37" s="46">
        <v>0</v>
      </c>
      <c r="G37" s="8"/>
      <c r="H37" s="42" t="s">
        <v>114</v>
      </c>
      <c r="I37" s="96">
        <v>1.2052300167609917E-3</v>
      </c>
      <c r="J37" s="98"/>
      <c r="K37" s="9">
        <f t="shared" si="2"/>
        <v>2.203464872899126E-2</v>
      </c>
      <c r="L37" s="9">
        <f t="shared" si="3"/>
        <v>-6.5873389324338607E-5</v>
      </c>
    </row>
    <row r="38" spans="2:12" ht="24" x14ac:dyDescent="0.2">
      <c r="B38" s="42" t="s">
        <v>115</v>
      </c>
      <c r="C38" s="43">
        <v>0.70566318926974669</v>
      </c>
      <c r="D38" s="44">
        <v>0.4559139600539458</v>
      </c>
      <c r="E38" s="45">
        <v>1342</v>
      </c>
      <c r="F38" s="46">
        <v>0</v>
      </c>
      <c r="G38" s="8"/>
      <c r="H38" s="42" t="s">
        <v>115</v>
      </c>
      <c r="I38" s="96">
        <v>4.055675312164491E-2</v>
      </c>
      <c r="J38" s="98"/>
      <c r="K38" s="9">
        <f t="shared" si="2"/>
        <v>2.618332934132293E-2</v>
      </c>
      <c r="L38" s="9">
        <f t="shared" si="3"/>
        <v>-6.2773703509450163E-2</v>
      </c>
    </row>
    <row r="39" spans="2:12" ht="24" x14ac:dyDescent="0.2">
      <c r="B39" s="42" t="s">
        <v>116</v>
      </c>
      <c r="C39" s="43">
        <v>0.15797317436661698</v>
      </c>
      <c r="D39" s="44">
        <v>0.36485181022712715</v>
      </c>
      <c r="E39" s="45">
        <v>1342</v>
      </c>
      <c r="F39" s="46">
        <v>0</v>
      </c>
      <c r="G39" s="8"/>
      <c r="H39" s="42" t="s">
        <v>116</v>
      </c>
      <c r="I39" s="96">
        <v>5.7004065122151365E-3</v>
      </c>
      <c r="J39" s="98"/>
      <c r="K39" s="9">
        <f t="shared" si="2"/>
        <v>1.3155739030902301E-2</v>
      </c>
      <c r="L39" s="9">
        <f t="shared" si="3"/>
        <v>-2.4681563491604315E-3</v>
      </c>
    </row>
    <row r="40" spans="2:12" x14ac:dyDescent="0.2">
      <c r="B40" s="42" t="s">
        <v>117</v>
      </c>
      <c r="C40" s="43">
        <v>9.8360655737704916E-2</v>
      </c>
      <c r="D40" s="44">
        <v>0.29791269064491732</v>
      </c>
      <c r="E40" s="45">
        <v>1342</v>
      </c>
      <c r="F40" s="46">
        <v>0</v>
      </c>
      <c r="G40" s="8"/>
      <c r="H40" s="42" t="s">
        <v>117</v>
      </c>
      <c r="I40" s="96">
        <v>-6.851961265047854E-2</v>
      </c>
      <c r="J40" s="98"/>
      <c r="K40" s="9">
        <f t="shared" si="2"/>
        <v>-0.20737612246575826</v>
      </c>
      <c r="L40" s="9">
        <f t="shared" si="3"/>
        <v>2.2622849723537262E-2</v>
      </c>
    </row>
    <row r="41" spans="2:12" x14ac:dyDescent="0.2">
      <c r="B41" s="42" t="s">
        <v>118</v>
      </c>
      <c r="C41" s="43">
        <v>2.4590163934426229E-2</v>
      </c>
      <c r="D41" s="44">
        <v>0.15493022313894239</v>
      </c>
      <c r="E41" s="45">
        <v>1342</v>
      </c>
      <c r="F41" s="46">
        <v>0</v>
      </c>
      <c r="G41" s="8"/>
      <c r="H41" s="42" t="s">
        <v>118</v>
      </c>
      <c r="I41" s="96">
        <v>-1.5238122550438981E-2</v>
      </c>
      <c r="J41" s="98"/>
      <c r="K41" s="9">
        <f t="shared" si="2"/>
        <v>-9.5936185450021624E-2</v>
      </c>
      <c r="L41" s="9">
        <f t="shared" si="3"/>
        <v>2.4185592970593687E-3</v>
      </c>
    </row>
    <row r="42" spans="2:12" x14ac:dyDescent="0.2">
      <c r="B42" s="42" t="s">
        <v>119</v>
      </c>
      <c r="C42" s="43">
        <v>2.3099850968703428E-2</v>
      </c>
      <c r="D42" s="44">
        <v>0.15027666412070223</v>
      </c>
      <c r="E42" s="45">
        <v>1342</v>
      </c>
      <c r="F42" s="46">
        <v>0</v>
      </c>
      <c r="G42" s="8"/>
      <c r="H42" s="42" t="s">
        <v>119</v>
      </c>
      <c r="I42" s="96">
        <v>-1.1319770592055651E-3</v>
      </c>
      <c r="J42" s="98"/>
      <c r="K42" s="9">
        <f t="shared" si="2"/>
        <v>-7.3586179484908159E-3</v>
      </c>
      <c r="L42" s="9">
        <f t="shared" si="3"/>
        <v>1.7400240763021764E-4</v>
      </c>
    </row>
    <row r="43" spans="2:12" x14ac:dyDescent="0.2">
      <c r="B43" s="42" t="s">
        <v>120</v>
      </c>
      <c r="C43" s="43">
        <v>0.79284649776453053</v>
      </c>
      <c r="D43" s="44">
        <v>0.40541756893847453</v>
      </c>
      <c r="E43" s="45">
        <v>1342</v>
      </c>
      <c r="F43" s="46">
        <v>0</v>
      </c>
      <c r="G43" s="8"/>
      <c r="H43" s="42" t="s">
        <v>120</v>
      </c>
      <c r="I43" s="96">
        <v>6.0136908235435792E-2</v>
      </c>
      <c r="J43" s="98"/>
      <c r="K43" s="9">
        <f t="shared" si="2"/>
        <v>3.0727753578124063E-2</v>
      </c>
      <c r="L43" s="9">
        <f t="shared" si="3"/>
        <v>-0.11760550290332375</v>
      </c>
    </row>
    <row r="44" spans="2:12" x14ac:dyDescent="0.2">
      <c r="B44" s="42" t="s">
        <v>121</v>
      </c>
      <c r="C44" s="43">
        <v>0.14008941877794337</v>
      </c>
      <c r="D44" s="44">
        <v>0.34720916645733518</v>
      </c>
      <c r="E44" s="45">
        <v>1342</v>
      </c>
      <c r="F44" s="46">
        <v>0</v>
      </c>
      <c r="G44" s="8"/>
      <c r="H44" s="42" t="s">
        <v>121</v>
      </c>
      <c r="I44" s="96">
        <v>-6.5535348663018633E-2</v>
      </c>
      <c r="J44" s="98"/>
      <c r="K44" s="9">
        <f t="shared" si="2"/>
        <v>-0.16230717735481012</v>
      </c>
      <c r="L44" s="9">
        <f t="shared" si="3"/>
        <v>2.644172386716144E-2</v>
      </c>
    </row>
    <row r="45" spans="2:12" ht="36" x14ac:dyDescent="0.2">
      <c r="B45" s="42" t="s">
        <v>122</v>
      </c>
      <c r="C45" s="43">
        <v>5.9612518628912071E-3</v>
      </c>
      <c r="D45" s="44">
        <v>7.7007364693738894E-2</v>
      </c>
      <c r="E45" s="45">
        <v>1342</v>
      </c>
      <c r="F45" s="46">
        <v>0</v>
      </c>
      <c r="G45" s="8"/>
      <c r="H45" s="42" t="s">
        <v>122</v>
      </c>
      <c r="I45" s="96">
        <v>-1.6863896529575251E-2</v>
      </c>
      <c r="J45" s="98"/>
      <c r="K45" s="9">
        <f t="shared" si="2"/>
        <v>-0.21768523908903048</v>
      </c>
      <c r="L45" s="9">
        <f t="shared" si="3"/>
        <v>1.3054587051815922E-3</v>
      </c>
    </row>
    <row r="46" spans="2:12" x14ac:dyDescent="0.2">
      <c r="B46" s="42" t="s">
        <v>61</v>
      </c>
      <c r="C46" s="43">
        <v>0.88077496274217582</v>
      </c>
      <c r="D46" s="44">
        <v>0.32417392754674129</v>
      </c>
      <c r="E46" s="45">
        <v>1342</v>
      </c>
      <c r="F46" s="46">
        <v>0</v>
      </c>
      <c r="G46" s="8"/>
      <c r="H46" s="42" t="s">
        <v>61</v>
      </c>
      <c r="I46" s="96">
        <v>5.1905236822868482E-2</v>
      </c>
      <c r="J46" s="98"/>
      <c r="K46" s="9">
        <f t="shared" si="2"/>
        <v>1.9089764068673916E-2</v>
      </c>
      <c r="L46" s="9">
        <f t="shared" si="3"/>
        <v>-0.14102563205732849</v>
      </c>
    </row>
    <row r="47" spans="2:12" x14ac:dyDescent="0.2">
      <c r="B47" s="42" t="s">
        <v>123</v>
      </c>
      <c r="C47" s="43">
        <v>0.18479880774962743</v>
      </c>
      <c r="D47" s="44">
        <v>0.38827895719971023</v>
      </c>
      <c r="E47" s="45">
        <v>1342</v>
      </c>
      <c r="F47" s="46">
        <v>0</v>
      </c>
      <c r="G47" s="8"/>
      <c r="H47" s="42" t="s">
        <v>123</v>
      </c>
      <c r="I47" s="96">
        <v>1.2137017358297525E-2</v>
      </c>
      <c r="J47" s="98"/>
      <c r="K47" s="9">
        <f t="shared" si="2"/>
        <v>2.5481965574968311E-2</v>
      </c>
      <c r="L47" s="9">
        <f t="shared" si="3"/>
        <v>-5.7765333296089039E-3</v>
      </c>
    </row>
    <row r="48" spans="2:12" x14ac:dyDescent="0.2">
      <c r="B48" s="42" t="s">
        <v>124</v>
      </c>
      <c r="C48" s="43">
        <v>0.49627421758569301</v>
      </c>
      <c r="D48" s="44">
        <v>0.50017250647412193</v>
      </c>
      <c r="E48" s="45">
        <v>1342</v>
      </c>
      <c r="F48" s="46">
        <v>0</v>
      </c>
      <c r="G48" s="8"/>
      <c r="H48" s="42" t="s">
        <v>124</v>
      </c>
      <c r="I48" s="96">
        <v>1.1132466008018769E-2</v>
      </c>
      <c r="J48" s="98"/>
      <c r="K48" s="9">
        <f t="shared" si="2"/>
        <v>1.1211552169511469E-2</v>
      </c>
      <c r="L48" s="9">
        <f t="shared" si="3"/>
        <v>-1.1045700806057157E-2</v>
      </c>
    </row>
    <row r="49" spans="2:12" x14ac:dyDescent="0.2">
      <c r="B49" s="42" t="s">
        <v>125</v>
      </c>
      <c r="C49" s="43">
        <v>0.82861400894187776</v>
      </c>
      <c r="D49" s="44">
        <v>0.37698638413474606</v>
      </c>
      <c r="E49" s="45">
        <v>1342</v>
      </c>
      <c r="F49" s="46">
        <v>0</v>
      </c>
      <c r="G49" s="8"/>
      <c r="H49" s="42" t="s">
        <v>125</v>
      </c>
      <c r="I49" s="96">
        <v>9.4306918254332781E-2</v>
      </c>
      <c r="J49" s="98"/>
      <c r="K49" s="9">
        <f t="shared" si="2"/>
        <v>4.287392152306236E-2</v>
      </c>
      <c r="L49" s="9">
        <f t="shared" si="3"/>
        <v>-0.20728609014628405</v>
      </c>
    </row>
    <row r="50" spans="2:12" x14ac:dyDescent="0.2">
      <c r="B50" s="42" t="s">
        <v>126</v>
      </c>
      <c r="C50" s="43">
        <v>0.68107302533532044</v>
      </c>
      <c r="D50" s="44">
        <v>0.46623442337709864</v>
      </c>
      <c r="E50" s="45">
        <v>1342</v>
      </c>
      <c r="F50" s="46">
        <v>0</v>
      </c>
      <c r="G50" s="8"/>
      <c r="H50" s="42" t="s">
        <v>126</v>
      </c>
      <c r="I50" s="96">
        <v>8.5573241925496576E-2</v>
      </c>
      <c r="J50" s="98"/>
      <c r="K50" s="9">
        <f t="shared" si="2"/>
        <v>5.8536250845367975E-2</v>
      </c>
      <c r="L50" s="9">
        <f t="shared" si="3"/>
        <v>-0.12500498428193069</v>
      </c>
    </row>
    <row r="51" spans="2:12" x14ac:dyDescent="0.2">
      <c r="B51" s="42" t="s">
        <v>127</v>
      </c>
      <c r="C51" s="43">
        <v>1.3412816691505217E-2</v>
      </c>
      <c r="D51" s="44">
        <v>0.1150772826582474</v>
      </c>
      <c r="E51" s="45">
        <v>1342</v>
      </c>
      <c r="F51" s="46">
        <v>0</v>
      </c>
      <c r="G51" s="8"/>
      <c r="H51" s="42" t="s">
        <v>127</v>
      </c>
      <c r="I51" s="96">
        <v>1.3500778088213365E-2</v>
      </c>
      <c r="J51" s="98"/>
      <c r="K51" s="9">
        <f t="shared" si="2"/>
        <v>0.11574564778419252</v>
      </c>
      <c r="L51" s="9">
        <f t="shared" si="3"/>
        <v>-1.5735813142866051E-3</v>
      </c>
    </row>
    <row r="52" spans="2:12" x14ac:dyDescent="0.2">
      <c r="B52" s="42" t="s">
        <v>128</v>
      </c>
      <c r="C52" s="43">
        <v>0.55886736214605071</v>
      </c>
      <c r="D52" s="44">
        <v>0.49670763789874628</v>
      </c>
      <c r="E52" s="45">
        <v>1342</v>
      </c>
      <c r="F52" s="46">
        <v>0</v>
      </c>
      <c r="G52" s="8"/>
      <c r="H52" s="42" t="s">
        <v>128</v>
      </c>
      <c r="I52" s="96">
        <v>0.10711765317863052</v>
      </c>
      <c r="J52" s="98"/>
      <c r="K52" s="9">
        <f t="shared" si="2"/>
        <v>9.5132607799854871E-2</v>
      </c>
      <c r="L52" s="9">
        <f t="shared" si="3"/>
        <v>-0.12052272947616752</v>
      </c>
    </row>
    <row r="53" spans="2:12" x14ac:dyDescent="0.2">
      <c r="B53" s="42" t="s">
        <v>129</v>
      </c>
      <c r="C53" s="43">
        <v>9.6125186289120715E-2</v>
      </c>
      <c r="D53" s="44">
        <v>0.29487272873421205</v>
      </c>
      <c r="E53" s="45">
        <v>1342</v>
      </c>
      <c r="F53" s="46">
        <v>0</v>
      </c>
      <c r="G53" s="8"/>
      <c r="H53" s="42" t="s">
        <v>129</v>
      </c>
      <c r="I53" s="96">
        <v>5.5008879432596178E-2</v>
      </c>
      <c r="J53" s="98"/>
      <c r="K53" s="9">
        <f t="shared" si="2"/>
        <v>0.16861898644550133</v>
      </c>
      <c r="L53" s="9">
        <f t="shared" si="3"/>
        <v>-1.7932274733280847E-2</v>
      </c>
    </row>
    <row r="54" spans="2:12" x14ac:dyDescent="0.2">
      <c r="B54" s="42" t="s">
        <v>130</v>
      </c>
      <c r="C54" s="43">
        <v>0.80476900149031294</v>
      </c>
      <c r="D54" s="44">
        <v>0.39652618946794654</v>
      </c>
      <c r="E54" s="45">
        <v>1342</v>
      </c>
      <c r="F54" s="46">
        <v>0</v>
      </c>
      <c r="G54" s="8"/>
      <c r="H54" s="42" t="s">
        <v>130</v>
      </c>
      <c r="I54" s="96">
        <v>4.2818243686595252E-2</v>
      </c>
      <c r="J54" s="98"/>
      <c r="K54" s="9">
        <f t="shared" si="2"/>
        <v>2.1081705802539017E-2</v>
      </c>
      <c r="L54" s="9">
        <f t="shared" si="3"/>
        <v>-8.6901688041000513E-2</v>
      </c>
    </row>
    <row r="55" spans="2:12" x14ac:dyDescent="0.2">
      <c r="B55" s="42" t="s">
        <v>131</v>
      </c>
      <c r="C55" s="43">
        <v>0.90014903129657231</v>
      </c>
      <c r="D55" s="44">
        <v>0.29991295057441875</v>
      </c>
      <c r="E55" s="45">
        <v>1342</v>
      </c>
      <c r="F55" s="46">
        <v>0</v>
      </c>
      <c r="G55" s="8"/>
      <c r="H55" s="42" t="s">
        <v>131</v>
      </c>
      <c r="I55" s="96">
        <v>4.1285365675273113E-2</v>
      </c>
      <c r="J55" s="98"/>
      <c r="K55" s="9">
        <f t="shared" si="2"/>
        <v>1.3745267578661487E-2</v>
      </c>
      <c r="L55" s="9">
        <f t="shared" si="3"/>
        <v>-0.12391256145539614</v>
      </c>
    </row>
    <row r="56" spans="2:12" x14ac:dyDescent="0.2">
      <c r="B56" s="42" t="s">
        <v>132</v>
      </c>
      <c r="C56" s="43">
        <v>0.62965722801788371</v>
      </c>
      <c r="D56" s="44">
        <v>0.48307648990285124</v>
      </c>
      <c r="E56" s="45">
        <v>1342</v>
      </c>
      <c r="F56" s="46">
        <v>0</v>
      </c>
      <c r="G56" s="8"/>
      <c r="H56" s="42" t="s">
        <v>132</v>
      </c>
      <c r="I56" s="96">
        <v>9.7406908853174434E-2</v>
      </c>
      <c r="J56" s="98"/>
      <c r="K56" s="9">
        <f t="shared" si="2"/>
        <v>7.4675430059013198E-2</v>
      </c>
      <c r="L56" s="9">
        <f t="shared" si="3"/>
        <v>-0.12696325633775885</v>
      </c>
    </row>
    <row r="57" spans="2:12" x14ac:dyDescent="0.2">
      <c r="B57" s="42" t="s">
        <v>133</v>
      </c>
      <c r="C57" s="43">
        <v>0.62295081967213117</v>
      </c>
      <c r="D57" s="44">
        <v>0.48482806346334789</v>
      </c>
      <c r="E57" s="45">
        <v>1342</v>
      </c>
      <c r="F57" s="46">
        <v>0</v>
      </c>
      <c r="G57" s="8"/>
      <c r="H57" s="42" t="s">
        <v>133</v>
      </c>
      <c r="I57" s="96">
        <v>9.1677142975431725E-2</v>
      </c>
      <c r="J57" s="98"/>
      <c r="K57" s="9">
        <f t="shared" si="2"/>
        <v>7.1297010669640323E-2</v>
      </c>
      <c r="L57" s="9">
        <f t="shared" si="3"/>
        <v>-0.11779506110636229</v>
      </c>
    </row>
    <row r="58" spans="2:12" x14ac:dyDescent="0.2">
      <c r="B58" s="42" t="s">
        <v>134</v>
      </c>
      <c r="C58" s="43">
        <v>0.34649776453055142</v>
      </c>
      <c r="D58" s="44">
        <v>0.4760314281396289</v>
      </c>
      <c r="E58" s="45">
        <v>1342</v>
      </c>
      <c r="F58" s="46">
        <v>0</v>
      </c>
      <c r="G58" s="8"/>
      <c r="H58" s="42" t="s">
        <v>134</v>
      </c>
      <c r="I58" s="96">
        <v>8.0725074231856653E-2</v>
      </c>
      <c r="J58" s="98"/>
      <c r="K58" s="9">
        <f t="shared" si="2"/>
        <v>0.11082044871516711</v>
      </c>
      <c r="L58" s="9">
        <f t="shared" si="3"/>
        <v>-5.8758846810208328E-2</v>
      </c>
    </row>
    <row r="59" spans="2:12" x14ac:dyDescent="0.2">
      <c r="B59" s="42" t="s">
        <v>135</v>
      </c>
      <c r="C59" s="43">
        <v>3.2041728763040241E-2</v>
      </c>
      <c r="D59" s="44">
        <v>0.17617657246481702</v>
      </c>
      <c r="E59" s="45">
        <v>1342</v>
      </c>
      <c r="F59" s="46">
        <v>0</v>
      </c>
      <c r="G59" s="8"/>
      <c r="H59" s="42" t="s">
        <v>135</v>
      </c>
      <c r="I59" s="96">
        <v>3.8165782043289499E-2</v>
      </c>
      <c r="J59" s="98"/>
      <c r="K59" s="9">
        <f t="shared" ref="K59:K83" si="4">((1-C59)/D59)*I59</f>
        <v>0.2096923778807577</v>
      </c>
      <c r="L59" s="9">
        <f t="shared" si="1"/>
        <v>-6.9413181284623425E-3</v>
      </c>
    </row>
    <row r="60" spans="2:12" x14ac:dyDescent="0.2">
      <c r="B60" s="42" t="s">
        <v>136</v>
      </c>
      <c r="C60" s="43">
        <v>0.15499254843517138</v>
      </c>
      <c r="D60" s="44">
        <v>0.36203249050337916</v>
      </c>
      <c r="E60" s="45">
        <v>1342</v>
      </c>
      <c r="F60" s="46">
        <v>0</v>
      </c>
      <c r="G60" s="8"/>
      <c r="H60" s="42" t="s">
        <v>136</v>
      </c>
      <c r="I60" s="96">
        <v>6.5508056138151569E-2</v>
      </c>
      <c r="J60" s="98"/>
      <c r="K60" s="9">
        <f t="shared" si="4"/>
        <v>0.15290007672322026</v>
      </c>
      <c r="L60" s="9">
        <f t="shared" si="1"/>
        <v>-2.8045163984506009E-2</v>
      </c>
    </row>
    <row r="61" spans="2:12" x14ac:dyDescent="0.2">
      <c r="B61" s="42" t="s">
        <v>62</v>
      </c>
      <c r="C61" s="43">
        <v>0.51713859910581217</v>
      </c>
      <c r="D61" s="44">
        <v>0.49989246585666031</v>
      </c>
      <c r="E61" s="45">
        <v>1342</v>
      </c>
      <c r="F61" s="46">
        <v>0</v>
      </c>
      <c r="G61" s="8"/>
      <c r="H61" s="42" t="s">
        <v>62</v>
      </c>
      <c r="I61" s="96">
        <v>6.8527107259328396E-2</v>
      </c>
      <c r="J61" s="98"/>
      <c r="K61" s="9">
        <f t="shared" si="4"/>
        <v>6.619242591256333E-2</v>
      </c>
      <c r="L61" s="9">
        <f t="shared" si="1"/>
        <v>-7.0891270961911945E-2</v>
      </c>
    </row>
    <row r="62" spans="2:12" x14ac:dyDescent="0.2">
      <c r="B62" s="42" t="s">
        <v>137</v>
      </c>
      <c r="C62" s="43">
        <v>0.18107302533532041</v>
      </c>
      <c r="D62" s="44">
        <v>0.38522222572726461</v>
      </c>
      <c r="E62" s="45">
        <v>1342</v>
      </c>
      <c r="F62" s="46">
        <v>0</v>
      </c>
      <c r="G62" s="8"/>
      <c r="H62" s="42" t="s">
        <v>137</v>
      </c>
      <c r="I62" s="96">
        <v>7.2503779736656657E-2</v>
      </c>
      <c r="J62" s="98"/>
      <c r="K62" s="9">
        <f t="shared" si="4"/>
        <v>0.15413259419131217</v>
      </c>
      <c r="L62" s="9">
        <f t="shared" si="1"/>
        <v>-3.4080273328925256E-2</v>
      </c>
    </row>
    <row r="63" spans="2:12" x14ac:dyDescent="0.2">
      <c r="B63" s="42" t="s">
        <v>138</v>
      </c>
      <c r="C63" s="43">
        <v>0.95827123695976157</v>
      </c>
      <c r="D63" s="44">
        <v>0.20004322662944374</v>
      </c>
      <c r="E63" s="45">
        <v>1342</v>
      </c>
      <c r="F63" s="46">
        <v>0</v>
      </c>
      <c r="G63" s="8"/>
      <c r="H63" s="42" t="s">
        <v>138</v>
      </c>
      <c r="I63" s="96">
        <v>9.0370319485580809E-4</v>
      </c>
      <c r="J63" s="98"/>
      <c r="K63" s="9">
        <f t="shared" si="4"/>
        <v>1.8851133883527327E-4</v>
      </c>
      <c r="L63" s="9">
        <f t="shared" si="1"/>
        <v>-4.3290282453957423E-3</v>
      </c>
    </row>
    <row r="64" spans="2:12" x14ac:dyDescent="0.2">
      <c r="B64" s="42" t="s">
        <v>139</v>
      </c>
      <c r="C64" s="43">
        <v>0.73397913561847983</v>
      </c>
      <c r="D64" s="44">
        <v>0.44204000633477453</v>
      </c>
      <c r="E64" s="45">
        <v>1342</v>
      </c>
      <c r="F64" s="46">
        <v>0</v>
      </c>
      <c r="G64" s="8"/>
      <c r="H64" s="42" t="s">
        <v>139</v>
      </c>
      <c r="I64" s="96">
        <v>8.3135950952430107E-2</v>
      </c>
      <c r="J64" s="98"/>
      <c r="K64" s="9">
        <f t="shared" si="4"/>
        <v>5.0031438821390002E-2</v>
      </c>
      <c r="L64" s="9">
        <f t="shared" si="1"/>
        <v>-0.13804192503940937</v>
      </c>
    </row>
    <row r="65" spans="2:12" x14ac:dyDescent="0.2">
      <c r="B65" s="42" t="s">
        <v>140</v>
      </c>
      <c r="C65" s="43">
        <v>9.6870342771982115E-2</v>
      </c>
      <c r="D65" s="44">
        <v>0.29589139763494826</v>
      </c>
      <c r="E65" s="45">
        <v>1342</v>
      </c>
      <c r="F65" s="46">
        <v>0</v>
      </c>
      <c r="G65" s="8"/>
      <c r="H65" s="42" t="s">
        <v>140</v>
      </c>
      <c r="I65" s="96">
        <v>1.0084683250162435E-2</v>
      </c>
      <c r="J65" s="98"/>
      <c r="K65" s="9">
        <f t="shared" si="4"/>
        <v>3.0780808768928525E-2</v>
      </c>
      <c r="L65" s="9">
        <f t="shared" si="1"/>
        <v>-3.3015718976573505E-3</v>
      </c>
    </row>
    <row r="66" spans="2:12" x14ac:dyDescent="0.2">
      <c r="B66" s="42" t="s">
        <v>141</v>
      </c>
      <c r="C66" s="43">
        <v>0.3479880774962742</v>
      </c>
      <c r="D66" s="44">
        <v>0.47650978145151535</v>
      </c>
      <c r="E66" s="45">
        <v>1342</v>
      </c>
      <c r="F66" s="46">
        <v>0</v>
      </c>
      <c r="G66" s="8"/>
      <c r="H66" s="42" t="s">
        <v>141</v>
      </c>
      <c r="I66" s="96">
        <v>9.5937000335132739E-3</v>
      </c>
      <c r="J66" s="98"/>
      <c r="K66" s="9">
        <f t="shared" si="4"/>
        <v>1.3127132004973358E-2</v>
      </c>
      <c r="L66" s="9">
        <f t="shared" si="1"/>
        <v>-7.0061378815114957E-3</v>
      </c>
    </row>
    <row r="67" spans="2:12" x14ac:dyDescent="0.2">
      <c r="B67" s="42" t="s">
        <v>142</v>
      </c>
      <c r="C67" s="43">
        <v>9.6870342771982112E-3</v>
      </c>
      <c r="D67" s="44">
        <v>9.798137275374813E-2</v>
      </c>
      <c r="E67" s="45">
        <v>1342</v>
      </c>
      <c r="F67" s="46">
        <v>0</v>
      </c>
      <c r="G67" s="8"/>
      <c r="H67" s="42" t="s">
        <v>142</v>
      </c>
      <c r="I67" s="96">
        <v>7.9035417314199594E-3</v>
      </c>
      <c r="J67" s="98"/>
      <c r="K67" s="9">
        <f t="shared" si="4"/>
        <v>7.9882324892789569E-2</v>
      </c>
      <c r="L67" s="9">
        <f t="shared" si="1"/>
        <v>-7.8139219232977006E-4</v>
      </c>
    </row>
    <row r="68" spans="2:12" x14ac:dyDescent="0.2">
      <c r="B68" s="42" t="s">
        <v>143</v>
      </c>
      <c r="C68" s="43">
        <v>0.19448584202682564</v>
      </c>
      <c r="D68" s="44">
        <v>0.39595192052054251</v>
      </c>
      <c r="E68" s="45">
        <v>1342</v>
      </c>
      <c r="F68" s="46">
        <v>0</v>
      </c>
      <c r="G68" s="8"/>
      <c r="H68" s="42" t="s">
        <v>143</v>
      </c>
      <c r="I68" s="96">
        <v>8.7977220874342524E-2</v>
      </c>
      <c r="J68" s="98"/>
      <c r="K68" s="9">
        <f t="shared" si="4"/>
        <v>0.17897854088003931</v>
      </c>
      <c r="L68" s="9">
        <f t="shared" si="1"/>
        <v>-4.3213135217104778E-2</v>
      </c>
    </row>
    <row r="69" spans="2:12" x14ac:dyDescent="0.2">
      <c r="B69" s="42" t="s">
        <v>144</v>
      </c>
      <c r="C69" s="43">
        <v>3.7257824143070045E-3</v>
      </c>
      <c r="D69" s="44">
        <v>6.0948084214129006E-2</v>
      </c>
      <c r="E69" s="45">
        <v>1342</v>
      </c>
      <c r="F69" s="46">
        <v>0</v>
      </c>
      <c r="G69" s="8"/>
      <c r="H69" s="42" t="s">
        <v>144</v>
      </c>
      <c r="I69" s="96">
        <v>7.1799735375231034E-3</v>
      </c>
      <c r="J69" s="98"/>
      <c r="K69" s="9">
        <f t="shared" si="4"/>
        <v>0.11736583045416787</v>
      </c>
      <c r="L69" s="9">
        <f t="shared" si="1"/>
        <v>-4.3891484837011168E-4</v>
      </c>
    </row>
    <row r="70" spans="2:12" x14ac:dyDescent="0.2">
      <c r="B70" s="42" t="s">
        <v>145</v>
      </c>
      <c r="C70" s="43">
        <v>8.1967213114754103E-3</v>
      </c>
      <c r="D70" s="44">
        <v>9.0197546332124387E-2</v>
      </c>
      <c r="E70" s="45">
        <v>1342</v>
      </c>
      <c r="F70" s="46">
        <v>0</v>
      </c>
      <c r="G70" s="8"/>
      <c r="H70" s="42" t="s">
        <v>145</v>
      </c>
      <c r="I70" s="96">
        <v>2.9970117720759313E-3</v>
      </c>
      <c r="J70" s="98"/>
      <c r="K70" s="9">
        <f t="shared" si="4"/>
        <v>3.2954844368691651E-2</v>
      </c>
      <c r="L70" s="9">
        <f t="shared" si="1"/>
        <v>-2.7235408569166659E-4</v>
      </c>
    </row>
    <row r="71" spans="2:12" x14ac:dyDescent="0.2">
      <c r="B71" s="42" t="s">
        <v>63</v>
      </c>
      <c r="C71" s="43">
        <v>0.3137108792846498</v>
      </c>
      <c r="D71" s="44">
        <v>0.46417336483076355</v>
      </c>
      <c r="E71" s="45">
        <v>1342</v>
      </c>
      <c r="F71" s="46">
        <v>0</v>
      </c>
      <c r="G71" s="8"/>
      <c r="H71" s="42" t="s">
        <v>63</v>
      </c>
      <c r="I71" s="96">
        <v>7.961458584610849E-2</v>
      </c>
      <c r="J71" s="98"/>
      <c r="K71" s="9">
        <f t="shared" si="4"/>
        <v>0.11771167468078154</v>
      </c>
      <c r="L71" s="9">
        <f t="shared" si="1"/>
        <v>-5.3807399609781793E-2</v>
      </c>
    </row>
    <row r="72" spans="2:12" x14ac:dyDescent="0.2">
      <c r="B72" s="42" t="s">
        <v>146</v>
      </c>
      <c r="C72" s="43">
        <v>0.79433681073025331</v>
      </c>
      <c r="D72" s="44">
        <v>0.40433608018965855</v>
      </c>
      <c r="E72" s="45">
        <v>1342</v>
      </c>
      <c r="F72" s="46">
        <v>0</v>
      </c>
      <c r="G72" s="8"/>
      <c r="H72" s="42" t="s">
        <v>146</v>
      </c>
      <c r="I72" s="96">
        <v>6.2175974180124695E-2</v>
      </c>
      <c r="J72" s="98"/>
      <c r="K72" s="9">
        <f t="shared" si="4"/>
        <v>3.1625446682472247E-2</v>
      </c>
      <c r="L72" s="9">
        <f t="shared" ref="L72:L124" si="5">((0-C72)/D72)*I72</f>
        <v>-0.12214755856346161</v>
      </c>
    </row>
    <row r="73" spans="2:12" x14ac:dyDescent="0.2">
      <c r="B73" s="42" t="s">
        <v>147</v>
      </c>
      <c r="C73" s="43">
        <v>2.0864381520119227E-2</v>
      </c>
      <c r="D73" s="44">
        <v>0.14298354206548722</v>
      </c>
      <c r="E73" s="45">
        <v>1342</v>
      </c>
      <c r="F73" s="46">
        <v>0</v>
      </c>
      <c r="G73" s="8"/>
      <c r="H73" s="42" t="s">
        <v>147</v>
      </c>
      <c r="I73" s="96">
        <v>-3.2520236903377416E-2</v>
      </c>
      <c r="J73" s="98"/>
      <c r="K73" s="9">
        <f t="shared" si="4"/>
        <v>-0.22269501659790336</v>
      </c>
      <c r="L73" s="9">
        <f t="shared" si="5"/>
        <v>4.7454037022384276E-3</v>
      </c>
    </row>
    <row r="74" spans="2:12" x14ac:dyDescent="0.2">
      <c r="B74" s="42" t="s">
        <v>148</v>
      </c>
      <c r="C74" s="43">
        <v>3.7257824143070045E-3</v>
      </c>
      <c r="D74" s="44">
        <v>6.0948084214129207E-2</v>
      </c>
      <c r="E74" s="45">
        <v>1342</v>
      </c>
      <c r="F74" s="46">
        <v>0</v>
      </c>
      <c r="G74" s="8"/>
      <c r="H74" s="42" t="s">
        <v>148</v>
      </c>
      <c r="I74" s="96">
        <v>-2.4958804475693649E-2</v>
      </c>
      <c r="J74" s="98"/>
      <c r="K74" s="9">
        <f t="shared" si="4"/>
        <v>-0.4079835112377741</v>
      </c>
      <c r="L74" s="9">
        <f t="shared" si="5"/>
        <v>1.5257423756087287E-3</v>
      </c>
    </row>
    <row r="75" spans="2:12" x14ac:dyDescent="0.2">
      <c r="B75" s="42" t="s">
        <v>149</v>
      </c>
      <c r="C75" s="43">
        <v>7.4515648286140089E-4</v>
      </c>
      <c r="D75" s="44">
        <v>2.729755452163124E-2</v>
      </c>
      <c r="E75" s="45">
        <v>1342</v>
      </c>
      <c r="F75" s="46">
        <v>0</v>
      </c>
      <c r="G75" s="8"/>
      <c r="H75" s="42" t="s">
        <v>149</v>
      </c>
      <c r="I75" s="96">
        <v>2.5190402058541386E-3</v>
      </c>
      <c r="J75" s="98"/>
      <c r="K75" s="9">
        <f t="shared" si="4"/>
        <v>9.2212037701747129E-2</v>
      </c>
      <c r="L75" s="9">
        <f t="shared" si="5"/>
        <v>-6.8763637361481835E-5</v>
      </c>
    </row>
    <row r="76" spans="2:12" x14ac:dyDescent="0.2">
      <c r="B76" s="42" t="s">
        <v>150</v>
      </c>
      <c r="C76" s="43">
        <v>2.9806259314456036E-3</v>
      </c>
      <c r="D76" s="44">
        <v>5.4534006495809022E-2</v>
      </c>
      <c r="E76" s="45">
        <v>1342</v>
      </c>
      <c r="F76" s="46">
        <v>0</v>
      </c>
      <c r="G76" s="8"/>
      <c r="H76" s="42" t="s">
        <v>150</v>
      </c>
      <c r="I76" s="96">
        <v>1.7875823245237523E-3</v>
      </c>
      <c r="J76" s="98"/>
      <c r="K76" s="9">
        <f t="shared" si="4"/>
        <v>3.2681519749143143E-2</v>
      </c>
      <c r="L76" s="9">
        <f t="shared" si="5"/>
        <v>-9.7702600146915217E-5</v>
      </c>
    </row>
    <row r="77" spans="2:12" x14ac:dyDescent="0.2">
      <c r="B77" s="42" t="s">
        <v>151</v>
      </c>
      <c r="C77" s="43">
        <v>0.34053651266766022</v>
      </c>
      <c r="D77" s="44">
        <v>0.47406630530723159</v>
      </c>
      <c r="E77" s="45">
        <v>1342</v>
      </c>
      <c r="F77" s="46">
        <v>0</v>
      </c>
      <c r="G77" s="8"/>
      <c r="H77" s="42" t="s">
        <v>151</v>
      </c>
      <c r="I77" s="96">
        <v>0.10182543942994221</v>
      </c>
      <c r="J77" s="98"/>
      <c r="K77" s="9">
        <f t="shared" si="4"/>
        <v>0.14164718866087547</v>
      </c>
      <c r="L77" s="9">
        <f t="shared" si="5"/>
        <v>-7.3144367477988817E-2</v>
      </c>
    </row>
    <row r="78" spans="2:12" x14ac:dyDescent="0.2">
      <c r="B78" s="42" t="s">
        <v>152</v>
      </c>
      <c r="C78" s="43">
        <v>0.59463487332339793</v>
      </c>
      <c r="D78" s="44">
        <v>0.49114558979116113</v>
      </c>
      <c r="E78" s="45">
        <v>1342</v>
      </c>
      <c r="F78" s="46">
        <v>0</v>
      </c>
      <c r="G78" s="8"/>
      <c r="H78" s="42" t="s">
        <v>152</v>
      </c>
      <c r="I78" s="96">
        <v>-9.3855401306850619E-2</v>
      </c>
      <c r="J78" s="98"/>
      <c r="K78" s="9">
        <f t="shared" si="4"/>
        <v>-7.7463195090914191E-2</v>
      </c>
      <c r="L78" s="9">
        <f t="shared" si="5"/>
        <v>0.11363167221056898</v>
      </c>
    </row>
    <row r="79" spans="2:12" x14ac:dyDescent="0.2">
      <c r="B79" s="42" t="s">
        <v>153</v>
      </c>
      <c r="C79" s="43">
        <v>3.6512667660208643E-2</v>
      </c>
      <c r="D79" s="44">
        <v>0.18763189104175432</v>
      </c>
      <c r="E79" s="45">
        <v>1342</v>
      </c>
      <c r="F79" s="46">
        <v>0</v>
      </c>
      <c r="G79" s="8"/>
      <c r="H79" s="42" t="s">
        <v>153</v>
      </c>
      <c r="I79" s="96">
        <v>2.0409424361195725E-2</v>
      </c>
      <c r="J79" s="98"/>
      <c r="K79" s="9">
        <f t="shared" si="4"/>
        <v>0.1048021299747135</v>
      </c>
      <c r="L79" s="9">
        <f t="shared" si="5"/>
        <v>-3.9716197747571239E-3</v>
      </c>
    </row>
    <row r="80" spans="2:12" ht="24" x14ac:dyDescent="0.2">
      <c r="B80" s="42" t="s">
        <v>154</v>
      </c>
      <c r="C80" s="43">
        <v>7.4515648286140089E-3</v>
      </c>
      <c r="D80" s="44">
        <v>8.6032286534814442E-2</v>
      </c>
      <c r="E80" s="45">
        <v>1342</v>
      </c>
      <c r="F80" s="46">
        <v>0</v>
      </c>
      <c r="G80" s="8"/>
      <c r="H80" s="42" t="s">
        <v>154</v>
      </c>
      <c r="I80" s="96">
        <v>-2.8380078351310824E-2</v>
      </c>
      <c r="J80" s="98"/>
      <c r="K80" s="9">
        <f t="shared" si="4"/>
        <v>-0.3274189666717271</v>
      </c>
      <c r="L80" s="9">
        <f t="shared" si="5"/>
        <v>2.4581003503883416E-3</v>
      </c>
    </row>
    <row r="81" spans="2:12" x14ac:dyDescent="0.2">
      <c r="B81" s="42" t="s">
        <v>155</v>
      </c>
      <c r="C81" s="43">
        <v>1.4903129657228018E-3</v>
      </c>
      <c r="D81" s="44">
        <v>3.8590175190445795E-2</v>
      </c>
      <c r="E81" s="45">
        <v>1342</v>
      </c>
      <c r="F81" s="46">
        <v>0</v>
      </c>
      <c r="G81" s="8"/>
      <c r="H81" s="42" t="s">
        <v>155</v>
      </c>
      <c r="I81" s="96">
        <v>4.7795915985630313E-3</v>
      </c>
      <c r="J81" s="98"/>
      <c r="K81" s="9">
        <f t="shared" si="4"/>
        <v>0.12367055831387899</v>
      </c>
      <c r="L81" s="9">
        <f t="shared" si="5"/>
        <v>-1.8458292285653579E-4</v>
      </c>
    </row>
    <row r="82" spans="2:12" x14ac:dyDescent="0.2">
      <c r="B82" s="42" t="s">
        <v>156</v>
      </c>
      <c r="C82" s="43">
        <v>1.4903129657228018E-3</v>
      </c>
      <c r="D82" s="44">
        <v>3.8590175190446406E-2</v>
      </c>
      <c r="E82" s="45">
        <v>1342</v>
      </c>
      <c r="F82" s="46">
        <v>0</v>
      </c>
      <c r="G82" s="8"/>
      <c r="H82" s="42" t="s">
        <v>156</v>
      </c>
      <c r="I82" s="96">
        <v>-1.468787506549348E-2</v>
      </c>
      <c r="J82" s="98"/>
      <c r="K82" s="9">
        <f t="shared" si="4"/>
        <v>-0.38004454404434135</v>
      </c>
      <c r="L82" s="9">
        <f t="shared" si="5"/>
        <v>5.6723066275274825E-4</v>
      </c>
    </row>
    <row r="83" spans="2:12" x14ac:dyDescent="0.2">
      <c r="B83" s="42" t="s">
        <v>157</v>
      </c>
      <c r="C83" s="43">
        <v>2.2354694485842027E-3</v>
      </c>
      <c r="D83" s="44">
        <v>4.7245480366949623E-2</v>
      </c>
      <c r="E83" s="45">
        <v>1342</v>
      </c>
      <c r="F83" s="46">
        <v>0</v>
      </c>
      <c r="G83" s="8"/>
      <c r="H83" s="42" t="s">
        <v>157</v>
      </c>
      <c r="I83" s="96">
        <v>-3.0771665481577246E-3</v>
      </c>
      <c r="J83" s="98"/>
      <c r="K83" s="9">
        <f t="shared" si="4"/>
        <v>-6.4985848646358979E-2</v>
      </c>
      <c r="L83" s="9">
        <f t="shared" si="5"/>
        <v>1.4559936216510598E-4</v>
      </c>
    </row>
    <row r="84" spans="2:12" x14ac:dyDescent="0.2">
      <c r="B84" s="42" t="s">
        <v>158</v>
      </c>
      <c r="C84" s="43">
        <v>0.95007451564828616</v>
      </c>
      <c r="D84" s="44">
        <v>0.21787221409965107</v>
      </c>
      <c r="E84" s="45">
        <v>1342</v>
      </c>
      <c r="F84" s="46">
        <v>0</v>
      </c>
      <c r="G84" s="8"/>
      <c r="H84" s="42" t="s">
        <v>158</v>
      </c>
      <c r="I84" s="96">
        <v>2.8493273685590895E-3</v>
      </c>
      <c r="J84" s="98"/>
      <c r="K84" s="9">
        <f t="shared" ref="K84:K124" si="6">((1-C84)/D84)*I84</f>
        <v>6.5292423607005807E-4</v>
      </c>
      <c r="L84" s="9">
        <f t="shared" si="5"/>
        <v>-1.2425050761034692E-2</v>
      </c>
    </row>
    <row r="85" spans="2:12" x14ac:dyDescent="0.2">
      <c r="B85" s="42" t="s">
        <v>159</v>
      </c>
      <c r="C85" s="43">
        <v>4.4709388971684054E-3</v>
      </c>
      <c r="D85" s="44">
        <v>6.6740308133590331E-2</v>
      </c>
      <c r="E85" s="45">
        <v>1342</v>
      </c>
      <c r="F85" s="46">
        <v>0</v>
      </c>
      <c r="G85" s="8"/>
      <c r="H85" s="42" t="s">
        <v>159</v>
      </c>
      <c r="I85" s="96">
        <v>8.9102413615922661E-4</v>
      </c>
      <c r="J85" s="98"/>
      <c r="K85" s="9">
        <f t="shared" si="6"/>
        <v>1.3290924877287311E-2</v>
      </c>
      <c r="L85" s="9">
        <f t="shared" si="5"/>
        <v>-5.9689782383026845E-5</v>
      </c>
    </row>
    <row r="86" spans="2:12" x14ac:dyDescent="0.2">
      <c r="B86" s="42" t="s">
        <v>160</v>
      </c>
      <c r="C86" s="43">
        <v>1.0432190760059613E-2</v>
      </c>
      <c r="D86" s="44">
        <v>0.1016418142850429</v>
      </c>
      <c r="E86" s="45">
        <v>1342</v>
      </c>
      <c r="F86" s="46">
        <v>0</v>
      </c>
      <c r="G86" s="8"/>
      <c r="H86" s="42" t="s">
        <v>160</v>
      </c>
      <c r="I86" s="96">
        <v>1.2949625283570335E-2</v>
      </c>
      <c r="J86" s="98"/>
      <c r="K86" s="9">
        <f t="shared" si="6"/>
        <v>0.12607539930765049</v>
      </c>
      <c r="L86" s="9">
        <f t="shared" si="5"/>
        <v>-1.3291081252312553E-3</v>
      </c>
    </row>
    <row r="87" spans="2:12" x14ac:dyDescent="0.2">
      <c r="B87" s="42" t="s">
        <v>161</v>
      </c>
      <c r="C87" s="43">
        <v>2.1609538002980627E-2</v>
      </c>
      <c r="D87" s="44">
        <v>0.14545903938442006</v>
      </c>
      <c r="E87" s="45">
        <v>1342</v>
      </c>
      <c r="F87" s="46">
        <v>0</v>
      </c>
      <c r="G87" s="8"/>
      <c r="H87" s="42" t="s">
        <v>161</v>
      </c>
      <c r="I87" s="96">
        <v>5.4966907960177554E-3</v>
      </c>
      <c r="J87" s="98"/>
      <c r="K87" s="9">
        <f t="shared" si="6"/>
        <v>3.6971987922715499E-2</v>
      </c>
      <c r="L87" s="9">
        <f t="shared" si="5"/>
        <v>-8.1659379265708256E-4</v>
      </c>
    </row>
    <row r="88" spans="2:12" x14ac:dyDescent="0.2">
      <c r="B88" s="42" t="s">
        <v>162</v>
      </c>
      <c r="C88" s="43">
        <v>7.4515648286140089E-4</v>
      </c>
      <c r="D88" s="44">
        <v>2.7297554521631046E-2</v>
      </c>
      <c r="E88" s="45">
        <v>1342</v>
      </c>
      <c r="F88" s="46">
        <v>0</v>
      </c>
      <c r="G88" s="8"/>
      <c r="H88" s="42" t="s">
        <v>162</v>
      </c>
      <c r="I88" s="96">
        <v>6.3494471647802331E-3</v>
      </c>
      <c r="J88" s="98"/>
      <c r="K88" s="9">
        <f t="shared" si="6"/>
        <v>0.23242799379831444</v>
      </c>
      <c r="L88" s="9">
        <f t="shared" si="5"/>
        <v>-1.7332438016279974E-4</v>
      </c>
    </row>
    <row r="89" spans="2:12" x14ac:dyDescent="0.2">
      <c r="B89" s="42" t="s">
        <v>164</v>
      </c>
      <c r="C89" s="43">
        <v>4.4709388971684054E-3</v>
      </c>
      <c r="D89" s="44">
        <v>6.6740308133590331E-2</v>
      </c>
      <c r="E89" s="45">
        <v>1342</v>
      </c>
      <c r="F89" s="46">
        <v>0</v>
      </c>
      <c r="G89" s="8"/>
      <c r="H89" s="42" t="s">
        <v>164</v>
      </c>
      <c r="I89" s="96">
        <v>-2.8248951229033991E-2</v>
      </c>
      <c r="J89" s="98"/>
      <c r="K89" s="9">
        <f t="shared" si="6"/>
        <v>-0.42137431906799644</v>
      </c>
      <c r="L89" s="9">
        <f t="shared" si="5"/>
        <v>1.8923996365329179E-3</v>
      </c>
    </row>
    <row r="90" spans="2:12" x14ac:dyDescent="0.2">
      <c r="B90" s="42" t="s">
        <v>165</v>
      </c>
      <c r="C90" s="43">
        <v>1.4903129657228018E-3</v>
      </c>
      <c r="D90" s="44">
        <v>3.8590175190446066E-2</v>
      </c>
      <c r="E90" s="45">
        <v>1342</v>
      </c>
      <c r="F90" s="46">
        <v>0</v>
      </c>
      <c r="G90" s="8"/>
      <c r="H90" s="42" t="s">
        <v>165</v>
      </c>
      <c r="I90" s="96">
        <v>-8.8356395299323091E-3</v>
      </c>
      <c r="J90" s="98"/>
      <c r="K90" s="9">
        <f t="shared" si="6"/>
        <v>-0.22861963228310545</v>
      </c>
      <c r="L90" s="9">
        <f t="shared" si="5"/>
        <v>3.4122333176582898E-4</v>
      </c>
    </row>
    <row r="91" spans="2:12" x14ac:dyDescent="0.2">
      <c r="B91" s="42" t="s">
        <v>166</v>
      </c>
      <c r="C91" s="43">
        <v>2.9806259314456036E-3</v>
      </c>
      <c r="D91" s="44">
        <v>5.4534006495808314E-2</v>
      </c>
      <c r="E91" s="45">
        <v>1342</v>
      </c>
      <c r="F91" s="46">
        <v>0</v>
      </c>
      <c r="G91" s="8"/>
      <c r="H91" s="42" t="s">
        <v>166</v>
      </c>
      <c r="I91" s="96">
        <v>-3.3341260577658353E-3</v>
      </c>
      <c r="J91" s="98"/>
      <c r="K91" s="9">
        <f t="shared" si="6"/>
        <v>-6.0956245263858594E-2</v>
      </c>
      <c r="L91" s="9">
        <f t="shared" si="5"/>
        <v>1.8223092754516773E-4</v>
      </c>
    </row>
    <row r="92" spans="2:12" x14ac:dyDescent="0.2">
      <c r="B92" s="42" t="s">
        <v>167</v>
      </c>
      <c r="C92" s="43">
        <v>7.4515648286140089E-4</v>
      </c>
      <c r="D92" s="44">
        <v>2.7297554521631375E-2</v>
      </c>
      <c r="E92" s="45">
        <v>1342</v>
      </c>
      <c r="F92" s="46">
        <v>0</v>
      </c>
      <c r="G92" s="8"/>
      <c r="H92" s="42" t="s">
        <v>167</v>
      </c>
      <c r="I92" s="96">
        <v>2.7410382564409209E-3</v>
      </c>
      <c r="J92" s="98"/>
      <c r="K92" s="9">
        <f t="shared" si="6"/>
        <v>0.10033850291768454</v>
      </c>
      <c r="L92" s="9">
        <f t="shared" si="5"/>
        <v>-7.4823641251069766E-5</v>
      </c>
    </row>
    <row r="93" spans="2:12" x14ac:dyDescent="0.2">
      <c r="B93" s="42" t="s">
        <v>168</v>
      </c>
      <c r="C93" s="43">
        <v>0.84053651266766016</v>
      </c>
      <c r="D93" s="44">
        <v>0.36624422859891426</v>
      </c>
      <c r="E93" s="45">
        <v>1342</v>
      </c>
      <c r="F93" s="46">
        <v>0</v>
      </c>
      <c r="G93" s="8"/>
      <c r="H93" s="42" t="s">
        <v>168</v>
      </c>
      <c r="I93" s="96">
        <v>3.0016399708955595E-2</v>
      </c>
      <c r="J93" s="98"/>
      <c r="K93" s="9">
        <f t="shared" si="6"/>
        <v>1.3069201917700005E-2</v>
      </c>
      <c r="L93" s="9">
        <f t="shared" si="5"/>
        <v>-6.8888129734418699E-2</v>
      </c>
    </row>
    <row r="94" spans="2:12" x14ac:dyDescent="0.2">
      <c r="B94" s="42" t="s">
        <v>169</v>
      </c>
      <c r="C94" s="43">
        <v>7.4515648286140089E-3</v>
      </c>
      <c r="D94" s="44">
        <v>8.6032286534815136E-2</v>
      </c>
      <c r="E94" s="45">
        <v>1342</v>
      </c>
      <c r="F94" s="46">
        <v>0</v>
      </c>
      <c r="G94" s="8"/>
      <c r="H94" s="42" t="s">
        <v>169</v>
      </c>
      <c r="I94" s="96">
        <v>-1.3604783898612418E-2</v>
      </c>
      <c r="J94" s="98"/>
      <c r="K94" s="9">
        <f t="shared" si="6"/>
        <v>-0.15695743439235604</v>
      </c>
      <c r="L94" s="9">
        <f t="shared" si="5"/>
        <v>1.1783591170597301E-3</v>
      </c>
    </row>
    <row r="95" spans="2:12" x14ac:dyDescent="0.2">
      <c r="B95" s="42" t="s">
        <v>170</v>
      </c>
      <c r="C95" s="43">
        <v>0.12742175856929955</v>
      </c>
      <c r="D95" s="44">
        <v>0.33356913279998823</v>
      </c>
      <c r="E95" s="45">
        <v>1342</v>
      </c>
      <c r="F95" s="46">
        <v>0</v>
      </c>
      <c r="G95" s="8"/>
      <c r="H95" s="42" t="s">
        <v>170</v>
      </c>
      <c r="I95" s="96">
        <v>-1.7344885413494059E-2</v>
      </c>
      <c r="J95" s="98"/>
      <c r="K95" s="9">
        <f t="shared" si="6"/>
        <v>-4.53722126051712E-2</v>
      </c>
      <c r="L95" s="9">
        <f t="shared" si="5"/>
        <v>6.6256604231291856E-3</v>
      </c>
    </row>
    <row r="96" spans="2:12" x14ac:dyDescent="0.2">
      <c r="B96" s="42" t="s">
        <v>171</v>
      </c>
      <c r="C96" s="43">
        <v>1.4157973174366617E-2</v>
      </c>
      <c r="D96" s="44">
        <v>0.11818601129569463</v>
      </c>
      <c r="E96" s="45">
        <v>1342</v>
      </c>
      <c r="F96" s="46">
        <v>0</v>
      </c>
      <c r="G96" s="8"/>
      <c r="H96" s="42" t="s">
        <v>171</v>
      </c>
      <c r="I96" s="96">
        <v>-1.3415199638989815E-2</v>
      </c>
      <c r="J96" s="98"/>
      <c r="K96" s="9">
        <f t="shared" si="6"/>
        <v>-0.11190214017193087</v>
      </c>
      <c r="L96" s="9">
        <f t="shared" si="5"/>
        <v>1.6070602141093624E-3</v>
      </c>
    </row>
    <row r="97" spans="2:13" ht="24" x14ac:dyDescent="0.2">
      <c r="B97" s="42" t="s">
        <v>173</v>
      </c>
      <c r="C97" s="43">
        <v>7.4515648286140089E-4</v>
      </c>
      <c r="D97" s="44">
        <v>2.729755452163133E-2</v>
      </c>
      <c r="E97" s="45">
        <v>1342</v>
      </c>
      <c r="F97" s="46">
        <v>0</v>
      </c>
      <c r="G97" s="8"/>
      <c r="H97" s="42" t="s">
        <v>173</v>
      </c>
      <c r="I97" s="96">
        <v>-4.336028355962169E-3</v>
      </c>
      <c r="J97" s="98"/>
      <c r="K97" s="9">
        <f t="shared" si="6"/>
        <v>-0.15872474337909739</v>
      </c>
      <c r="L97" s="9">
        <f t="shared" si="5"/>
        <v>1.1836297045421134E-4</v>
      </c>
    </row>
    <row r="98" spans="2:13" x14ac:dyDescent="0.2">
      <c r="B98" s="42" t="s">
        <v>47</v>
      </c>
      <c r="C98" s="43">
        <v>0.20119225037257824</v>
      </c>
      <c r="D98" s="44">
        <v>0.40104086461702371</v>
      </c>
      <c r="E98" s="45">
        <v>1342</v>
      </c>
      <c r="F98" s="46">
        <v>0</v>
      </c>
      <c r="G98" s="8"/>
      <c r="H98" s="42" t="s">
        <v>47</v>
      </c>
      <c r="I98" s="96">
        <v>-2.055231271566571E-2</v>
      </c>
      <c r="J98" s="98"/>
      <c r="K98" s="9">
        <f t="shared" si="6"/>
        <v>-4.0936842398137684E-2</v>
      </c>
      <c r="L98" s="9">
        <f t="shared" si="5"/>
        <v>1.0310585305501095E-2</v>
      </c>
    </row>
    <row r="99" spans="2:13" x14ac:dyDescent="0.2">
      <c r="B99" s="42" t="s">
        <v>48</v>
      </c>
      <c r="C99" s="47">
        <v>2.2727272727272729</v>
      </c>
      <c r="D99" s="48">
        <v>1.3566698871999372</v>
      </c>
      <c r="E99" s="45">
        <v>1342</v>
      </c>
      <c r="F99" s="46">
        <v>0</v>
      </c>
      <c r="G99" s="8"/>
      <c r="H99" s="42" t="s">
        <v>48</v>
      </c>
      <c r="I99" s="96">
        <v>-2.7863318303928682E-2</v>
      </c>
      <c r="J99" s="98"/>
      <c r="K99" s="9"/>
      <c r="L99" s="9"/>
      <c r="M99" s="2" t="str">
        <f>"((memsleep-"&amp;C99&amp;")/"&amp;D99&amp;")*("&amp;I99&amp;")"</f>
        <v>((memsleep-2.27272727272727)/1.35666988719994)*(-0.0278633183039287)</v>
      </c>
    </row>
    <row r="100" spans="2:13" x14ac:dyDescent="0.2">
      <c r="B100" s="42" t="s">
        <v>64</v>
      </c>
      <c r="C100" s="49">
        <v>1.8628912071535022E-2</v>
      </c>
      <c r="D100" s="50">
        <v>0.13526089133041441</v>
      </c>
      <c r="E100" s="45">
        <v>1342</v>
      </c>
      <c r="F100" s="46">
        <v>0</v>
      </c>
      <c r="G100" s="8"/>
      <c r="H100" s="42" t="s">
        <v>64</v>
      </c>
      <c r="I100" s="96">
        <v>6.4076077549049303E-3</v>
      </c>
      <c r="J100" s="98"/>
      <c r="K100" s="9">
        <f t="shared" si="6"/>
        <v>4.6489720211062686E-2</v>
      </c>
      <c r="L100" s="9">
        <f t="shared" si="5"/>
        <v>-8.8249279064279962E-4</v>
      </c>
    </row>
    <row r="101" spans="2:13" x14ac:dyDescent="0.2">
      <c r="B101" s="42" t="s">
        <v>65</v>
      </c>
      <c r="C101" s="49">
        <v>1.0432190760059613E-2</v>
      </c>
      <c r="D101" s="50">
        <v>0.10164181428504275</v>
      </c>
      <c r="E101" s="45">
        <v>1342</v>
      </c>
      <c r="F101" s="46">
        <v>0</v>
      </c>
      <c r="G101" s="8"/>
      <c r="H101" s="42" t="s">
        <v>65</v>
      </c>
      <c r="I101" s="96">
        <v>-2.7085973245296476E-3</v>
      </c>
      <c r="J101" s="98"/>
      <c r="K101" s="9">
        <f t="shared" si="6"/>
        <v>-2.6370453335585495E-2</v>
      </c>
      <c r="L101" s="9">
        <f t="shared" si="5"/>
        <v>2.7800176709201577E-4</v>
      </c>
    </row>
    <row r="102" spans="2:13" x14ac:dyDescent="0.2">
      <c r="B102" s="42" t="s">
        <v>66</v>
      </c>
      <c r="C102" s="49">
        <v>8.9418777943368107E-3</v>
      </c>
      <c r="D102" s="50">
        <v>9.4172867949154013E-2</v>
      </c>
      <c r="E102" s="45">
        <v>1342</v>
      </c>
      <c r="F102" s="46">
        <v>0</v>
      </c>
      <c r="G102" s="8"/>
      <c r="H102" s="42" t="s">
        <v>66</v>
      </c>
      <c r="I102" s="96">
        <v>3.8839587266668225E-3</v>
      </c>
      <c r="J102" s="98"/>
      <c r="K102" s="9">
        <f t="shared" si="6"/>
        <v>4.0874074733000615E-2</v>
      </c>
      <c r="L102" s="9">
        <f t="shared" si="5"/>
        <v>-3.687886442075244E-4</v>
      </c>
    </row>
    <row r="103" spans="2:13" x14ac:dyDescent="0.2">
      <c r="B103" s="42" t="s">
        <v>67</v>
      </c>
      <c r="C103" s="49">
        <v>4.4709388971684054E-3</v>
      </c>
      <c r="D103" s="50">
        <v>6.6740308133590331E-2</v>
      </c>
      <c r="E103" s="45">
        <v>1342</v>
      </c>
      <c r="F103" s="46">
        <v>0</v>
      </c>
      <c r="G103" s="8"/>
      <c r="H103" s="42" t="s">
        <v>67</v>
      </c>
      <c r="I103" s="96">
        <v>5.4117283127743691E-3</v>
      </c>
      <c r="J103" s="98"/>
      <c r="K103" s="9">
        <f t="shared" si="6"/>
        <v>8.0723822781518434E-2</v>
      </c>
      <c r="L103" s="9">
        <f t="shared" si="5"/>
        <v>-3.6253213824035215E-4</v>
      </c>
    </row>
    <row r="104" spans="2:13" x14ac:dyDescent="0.2">
      <c r="B104" s="42" t="s">
        <v>69</v>
      </c>
      <c r="C104" s="49">
        <v>2.2354694485842027E-3</v>
      </c>
      <c r="D104" s="50">
        <v>4.7245480366948457E-2</v>
      </c>
      <c r="E104" s="45">
        <v>1342</v>
      </c>
      <c r="F104" s="46">
        <v>0</v>
      </c>
      <c r="G104" s="8"/>
      <c r="H104" s="42" t="s">
        <v>69</v>
      </c>
      <c r="I104" s="96">
        <v>1.2774519802767179E-2</v>
      </c>
      <c r="J104" s="98"/>
      <c r="K104" s="9">
        <f t="shared" si="6"/>
        <v>0.26978163106887271</v>
      </c>
      <c r="L104" s="9">
        <f t="shared" si="5"/>
        <v>-6.0443980075176862E-4</v>
      </c>
    </row>
    <row r="105" spans="2:13" x14ac:dyDescent="0.2">
      <c r="B105" s="42" t="s">
        <v>176</v>
      </c>
      <c r="C105" s="49">
        <v>3.7257824143070045E-3</v>
      </c>
      <c r="D105" s="50">
        <v>6.0948084214129158E-2</v>
      </c>
      <c r="E105" s="45">
        <v>1342</v>
      </c>
      <c r="F105" s="46">
        <v>0</v>
      </c>
      <c r="G105" s="8"/>
      <c r="H105" s="42" t="s">
        <v>176</v>
      </c>
      <c r="I105" s="96">
        <v>7.7700687145476829E-3</v>
      </c>
      <c r="J105" s="98"/>
      <c r="K105" s="9">
        <f t="shared" si="6"/>
        <v>0.12701168919397299</v>
      </c>
      <c r="L105" s="9">
        <f t="shared" si="5"/>
        <v>-4.7498761852645093E-4</v>
      </c>
    </row>
    <row r="106" spans="2:13" x14ac:dyDescent="0.2">
      <c r="B106" s="42" t="s">
        <v>177</v>
      </c>
      <c r="C106" s="49">
        <v>3.2786885245901641E-2</v>
      </c>
      <c r="D106" s="50">
        <v>0.17814475393649126</v>
      </c>
      <c r="E106" s="45">
        <v>1342</v>
      </c>
      <c r="F106" s="46">
        <v>0</v>
      </c>
      <c r="G106" s="8"/>
      <c r="H106" s="42" t="s">
        <v>177</v>
      </c>
      <c r="I106" s="96">
        <v>-1.1186837727983448E-2</v>
      </c>
      <c r="J106" s="98"/>
      <c r="K106" s="9">
        <f t="shared" si="6"/>
        <v>-6.0737439211871989E-2</v>
      </c>
      <c r="L106" s="9">
        <f t="shared" si="5"/>
        <v>2.0588962444702368E-3</v>
      </c>
    </row>
    <row r="107" spans="2:13" x14ac:dyDescent="0.2">
      <c r="B107" s="42" t="s">
        <v>178</v>
      </c>
      <c r="C107" s="49">
        <v>1.564828614008942E-2</v>
      </c>
      <c r="D107" s="50">
        <v>0.12415677104557776</v>
      </c>
      <c r="E107" s="45">
        <v>1342</v>
      </c>
      <c r="F107" s="46">
        <v>0</v>
      </c>
      <c r="G107" s="8"/>
      <c r="H107" s="42" t="s">
        <v>178</v>
      </c>
      <c r="I107" s="96">
        <v>-7.3314551298796508E-4</v>
      </c>
      <c r="J107" s="98"/>
      <c r="K107" s="9">
        <f t="shared" si="6"/>
        <v>-5.8125951258307263E-3</v>
      </c>
      <c r="L107" s="9">
        <f t="shared" si="5"/>
        <v>9.2403101924636838E-5</v>
      </c>
    </row>
    <row r="108" spans="2:13" x14ac:dyDescent="0.2">
      <c r="B108" s="42" t="s">
        <v>179</v>
      </c>
      <c r="C108" s="49">
        <v>1.1177347242921014E-2</v>
      </c>
      <c r="D108" s="50">
        <v>0.10516965375576792</v>
      </c>
      <c r="E108" s="45">
        <v>1342</v>
      </c>
      <c r="F108" s="46">
        <v>0</v>
      </c>
      <c r="G108" s="8"/>
      <c r="H108" s="42" t="s">
        <v>179</v>
      </c>
      <c r="I108" s="96">
        <v>8.5763168784839788E-3</v>
      </c>
      <c r="J108" s="98"/>
      <c r="K108" s="9">
        <f t="shared" si="6"/>
        <v>8.0635963928926954E-2</v>
      </c>
      <c r="L108" s="9">
        <f t="shared" si="5"/>
        <v>-9.1148414388387666E-4</v>
      </c>
    </row>
    <row r="109" spans="2:13" x14ac:dyDescent="0.2">
      <c r="B109" s="42" t="s">
        <v>180</v>
      </c>
      <c r="C109" s="49">
        <v>2.9061102831594635E-2</v>
      </c>
      <c r="D109" s="50">
        <v>0.16804046108584822</v>
      </c>
      <c r="E109" s="45">
        <v>1342</v>
      </c>
      <c r="F109" s="46">
        <v>0</v>
      </c>
      <c r="G109" s="8"/>
      <c r="H109" s="42" t="s">
        <v>180</v>
      </c>
      <c r="I109" s="96">
        <v>7.0478803592186638E-3</v>
      </c>
      <c r="J109" s="98"/>
      <c r="K109" s="9">
        <f t="shared" si="6"/>
        <v>4.0722699397133064E-2</v>
      </c>
      <c r="L109" s="9">
        <f t="shared" si="5"/>
        <v>-1.2188682091237065E-3</v>
      </c>
    </row>
    <row r="110" spans="2:13" x14ac:dyDescent="0.2">
      <c r="B110" s="42" t="s">
        <v>181</v>
      </c>
      <c r="C110" s="49">
        <v>1.9374068554396422E-2</v>
      </c>
      <c r="D110" s="50">
        <v>0.13788720605634197</v>
      </c>
      <c r="E110" s="45">
        <v>1342</v>
      </c>
      <c r="F110" s="46">
        <v>0</v>
      </c>
      <c r="G110" s="8"/>
      <c r="H110" s="42" t="s">
        <v>181</v>
      </c>
      <c r="I110" s="96">
        <v>1.0641264033758115E-2</v>
      </c>
      <c r="J110" s="98"/>
      <c r="K110" s="9">
        <f t="shared" si="6"/>
        <v>7.5678518357959745E-2</v>
      </c>
      <c r="L110" s="9">
        <f t="shared" si="5"/>
        <v>-1.4951682958259521E-3</v>
      </c>
    </row>
    <row r="111" spans="2:13" x14ac:dyDescent="0.2">
      <c r="B111" s="42" t="s">
        <v>182</v>
      </c>
      <c r="C111" s="49">
        <v>9.6870342771982112E-3</v>
      </c>
      <c r="D111" s="50">
        <v>9.798137275374777E-2</v>
      </c>
      <c r="E111" s="45">
        <v>1342</v>
      </c>
      <c r="F111" s="46">
        <v>0</v>
      </c>
      <c r="G111" s="8"/>
      <c r="H111" s="42" t="s">
        <v>182</v>
      </c>
      <c r="I111" s="96">
        <v>4.6440430011140833E-3</v>
      </c>
      <c r="J111" s="98"/>
      <c r="K111" s="9">
        <f t="shared" si="6"/>
        <v>4.6938064533307892E-2</v>
      </c>
      <c r="L111" s="9">
        <f t="shared" si="5"/>
        <v>-4.5913832876824878E-4</v>
      </c>
    </row>
    <row r="112" spans="2:13" x14ac:dyDescent="0.2">
      <c r="B112" s="42" t="s">
        <v>183</v>
      </c>
      <c r="C112" s="49">
        <v>3.7257824143070045E-3</v>
      </c>
      <c r="D112" s="50">
        <v>6.0948084214128104E-2</v>
      </c>
      <c r="E112" s="45">
        <v>1342</v>
      </c>
      <c r="F112" s="46">
        <v>0</v>
      </c>
      <c r="G112" s="8"/>
      <c r="H112" s="42" t="s">
        <v>183</v>
      </c>
      <c r="I112" s="96">
        <v>-1.1335123247640343E-2</v>
      </c>
      <c r="J112" s="98"/>
      <c r="K112" s="9">
        <f t="shared" si="6"/>
        <v>-0.18528705521087613</v>
      </c>
      <c r="L112" s="9">
        <f t="shared" si="5"/>
        <v>6.9292092449841486E-4</v>
      </c>
    </row>
    <row r="113" spans="2:13" x14ac:dyDescent="0.2">
      <c r="B113" s="42" t="s">
        <v>184</v>
      </c>
      <c r="C113" s="49">
        <v>4.4709388971684054E-3</v>
      </c>
      <c r="D113" s="50">
        <v>6.6740308133590331E-2</v>
      </c>
      <c r="E113" s="45">
        <v>1342</v>
      </c>
      <c r="F113" s="46">
        <v>0</v>
      </c>
      <c r="G113" s="8"/>
      <c r="H113" s="42" t="s">
        <v>184</v>
      </c>
      <c r="I113" s="96">
        <v>-6.8754903944061576E-3</v>
      </c>
      <c r="J113" s="98"/>
      <c r="K113" s="9">
        <f t="shared" si="6"/>
        <v>-0.10255796966450839</v>
      </c>
      <c r="L113" s="9">
        <f t="shared" si="5"/>
        <v>4.6058968412204359E-4</v>
      </c>
    </row>
    <row r="114" spans="2:13" x14ac:dyDescent="0.2">
      <c r="B114" s="42" t="s">
        <v>185</v>
      </c>
      <c r="C114" s="49">
        <v>4.4709388971684054E-3</v>
      </c>
      <c r="D114" s="50">
        <v>6.6740308133590331E-2</v>
      </c>
      <c r="E114" s="45">
        <v>1342</v>
      </c>
      <c r="F114" s="46">
        <v>0</v>
      </c>
      <c r="G114" s="8"/>
      <c r="H114" s="42" t="s">
        <v>185</v>
      </c>
      <c r="I114" s="96">
        <v>-1.1219919243083097E-3</v>
      </c>
      <c r="J114" s="98"/>
      <c r="K114" s="9">
        <f t="shared" si="6"/>
        <v>-1.6736146389013121E-2</v>
      </c>
      <c r="L114" s="9">
        <f t="shared" si="5"/>
        <v>7.5162334082394246E-5</v>
      </c>
    </row>
    <row r="115" spans="2:13" x14ac:dyDescent="0.2">
      <c r="B115" s="42" t="s">
        <v>186</v>
      </c>
      <c r="C115" s="49">
        <v>7.4515648286140089E-3</v>
      </c>
      <c r="D115" s="50">
        <v>8.6032286534814512E-2</v>
      </c>
      <c r="E115" s="45">
        <v>1342</v>
      </c>
      <c r="F115" s="46">
        <v>0</v>
      </c>
      <c r="G115" s="8"/>
      <c r="H115" s="42" t="s">
        <v>186</v>
      </c>
      <c r="I115" s="96">
        <v>-1.1066626265593125E-2</v>
      </c>
      <c r="J115" s="98"/>
      <c r="K115" s="9">
        <f t="shared" si="6"/>
        <v>-0.127674888404786</v>
      </c>
      <c r="L115" s="9">
        <f t="shared" si="5"/>
        <v>9.5852018321911407E-4</v>
      </c>
    </row>
    <row r="116" spans="2:13" x14ac:dyDescent="0.2">
      <c r="B116" s="42" t="s">
        <v>187</v>
      </c>
      <c r="C116" s="49">
        <v>7.4515648286140089E-3</v>
      </c>
      <c r="D116" s="50">
        <v>8.6032286534814942E-2</v>
      </c>
      <c r="E116" s="45">
        <v>1342</v>
      </c>
      <c r="F116" s="46">
        <v>0</v>
      </c>
      <c r="G116" s="8"/>
      <c r="H116" s="42" t="s">
        <v>187</v>
      </c>
      <c r="I116" s="96">
        <v>7.9956479574631971E-3</v>
      </c>
      <c r="J116" s="98"/>
      <c r="K116" s="9">
        <f t="shared" si="6"/>
        <v>9.2245227786080908E-2</v>
      </c>
      <c r="L116" s="9">
        <f t="shared" si="5"/>
        <v>-6.9253174013574254E-4</v>
      </c>
    </row>
    <row r="117" spans="2:13" x14ac:dyDescent="0.2">
      <c r="B117" s="42" t="s">
        <v>188</v>
      </c>
      <c r="C117" s="49">
        <v>5.9612518628912071E-3</v>
      </c>
      <c r="D117" s="50">
        <v>7.7007364693737923E-2</v>
      </c>
      <c r="E117" s="45">
        <v>1342</v>
      </c>
      <c r="F117" s="46">
        <v>0</v>
      </c>
      <c r="G117" s="8"/>
      <c r="H117" s="42" t="s">
        <v>188</v>
      </c>
      <c r="I117" s="96">
        <v>-1.9869484431478544E-3</v>
      </c>
      <c r="J117" s="98"/>
      <c r="K117" s="9">
        <f t="shared" si="6"/>
        <v>-2.5648244825605387E-2</v>
      </c>
      <c r="L117" s="9">
        <f t="shared" si="5"/>
        <v>1.5381256267229618E-4</v>
      </c>
    </row>
    <row r="118" spans="2:13" x14ac:dyDescent="0.2">
      <c r="B118" s="42" t="s">
        <v>70</v>
      </c>
      <c r="C118" s="49">
        <v>0.11847988077496274</v>
      </c>
      <c r="D118" s="50">
        <v>0.32329596748595391</v>
      </c>
      <c r="E118" s="45">
        <v>1342</v>
      </c>
      <c r="F118" s="46">
        <v>0</v>
      </c>
      <c r="G118" s="8"/>
      <c r="H118" s="42" t="s">
        <v>70</v>
      </c>
      <c r="I118" s="96">
        <v>-3.5111987951191657E-2</v>
      </c>
      <c r="J118" s="98"/>
      <c r="K118" s="9">
        <f t="shared" si="6"/>
        <v>-9.573866338529971E-2</v>
      </c>
      <c r="L118" s="9">
        <f t="shared" si="5"/>
        <v>1.286766481679007E-2</v>
      </c>
    </row>
    <row r="119" spans="2:13" x14ac:dyDescent="0.2">
      <c r="B119" s="42" t="s">
        <v>71</v>
      </c>
      <c r="C119" s="49">
        <v>4.6199701937406856E-2</v>
      </c>
      <c r="D119" s="50">
        <v>0.20999559400207629</v>
      </c>
      <c r="E119" s="45">
        <v>1342</v>
      </c>
      <c r="F119" s="46">
        <v>0</v>
      </c>
      <c r="G119" s="8"/>
      <c r="H119" s="42" t="s">
        <v>71</v>
      </c>
      <c r="I119" s="96">
        <v>3.5965963917173492E-3</v>
      </c>
      <c r="J119" s="98"/>
      <c r="K119" s="9">
        <f t="shared" ref="K119" si="7">((1-C119)/D119)*I119</f>
        <v>1.6335746122354056E-2</v>
      </c>
      <c r="L119" s="9">
        <f t="shared" ref="L119" si="8">((0-C119)/D119)*I119</f>
        <v>-7.912627028015247E-4</v>
      </c>
    </row>
    <row r="120" spans="2:13" x14ac:dyDescent="0.2">
      <c r="B120" s="42" t="s">
        <v>72</v>
      </c>
      <c r="C120" s="49">
        <v>5.9612518628912071E-3</v>
      </c>
      <c r="D120" s="50">
        <v>7.7007364693737507E-2</v>
      </c>
      <c r="E120" s="45">
        <v>1342</v>
      </c>
      <c r="F120" s="46">
        <v>0</v>
      </c>
      <c r="G120" s="8"/>
      <c r="H120" s="42" t="s">
        <v>72</v>
      </c>
      <c r="I120" s="96">
        <v>2.8756143709675699E-4</v>
      </c>
      <c r="J120" s="98"/>
      <c r="K120" s="9">
        <f t="shared" si="6"/>
        <v>3.7119464103335864E-3</v>
      </c>
      <c r="L120" s="9">
        <f t="shared" si="5"/>
        <v>-2.2260548187907564E-5</v>
      </c>
    </row>
    <row r="121" spans="2:13" x14ac:dyDescent="0.2">
      <c r="B121" s="42" t="s">
        <v>189</v>
      </c>
      <c r="C121" s="49">
        <v>6.7064083457526085E-3</v>
      </c>
      <c r="D121" s="50">
        <v>8.1648024740271774E-2</v>
      </c>
      <c r="E121" s="45">
        <v>1342</v>
      </c>
      <c r="F121" s="46">
        <v>0</v>
      </c>
      <c r="G121" s="8"/>
      <c r="H121" s="42" t="s">
        <v>189</v>
      </c>
      <c r="I121" s="96">
        <v>-9.2104330795969771E-3</v>
      </c>
      <c r="J121" s="98"/>
      <c r="K121" s="9">
        <f t="shared" si="6"/>
        <v>-0.11205003652478464</v>
      </c>
      <c r="L121" s="9">
        <f t="shared" si="5"/>
        <v>7.5652687826186177E-4</v>
      </c>
    </row>
    <row r="122" spans="2:13" x14ac:dyDescent="0.2">
      <c r="B122" s="42" t="s">
        <v>190</v>
      </c>
      <c r="C122" s="49">
        <v>1.4903129657228018E-3</v>
      </c>
      <c r="D122" s="50">
        <v>3.8590175190446149E-2</v>
      </c>
      <c r="E122" s="45">
        <v>1342</v>
      </c>
      <c r="F122" s="46">
        <v>0</v>
      </c>
      <c r="G122" s="4"/>
      <c r="H122" s="42" t="s">
        <v>190</v>
      </c>
      <c r="I122" s="96">
        <v>-6.5773053752077584E-3</v>
      </c>
      <c r="J122" s="98"/>
      <c r="K122" s="9">
        <f t="shared" si="6"/>
        <v>-0.17018588537927912</v>
      </c>
      <c r="L122" s="9">
        <f t="shared" si="5"/>
        <v>2.5400878414817772E-4</v>
      </c>
    </row>
    <row r="123" spans="2:13" x14ac:dyDescent="0.2">
      <c r="B123" s="42" t="s">
        <v>191</v>
      </c>
      <c r="C123" s="49">
        <v>5.2160953800298067E-3</v>
      </c>
      <c r="D123" s="50">
        <v>7.2060787850726463E-2</v>
      </c>
      <c r="E123" s="45">
        <v>1342</v>
      </c>
      <c r="F123" s="46">
        <v>0</v>
      </c>
      <c r="G123" s="4"/>
      <c r="H123" s="42" t="s">
        <v>191</v>
      </c>
      <c r="I123" s="96">
        <v>-9.8051472642574963E-3</v>
      </c>
      <c r="J123" s="98"/>
      <c r="K123" s="9">
        <f t="shared" si="6"/>
        <v>-0.13535798000317809</v>
      </c>
      <c r="L123" s="9">
        <f t="shared" si="5"/>
        <v>7.0974221724512865E-4</v>
      </c>
    </row>
    <row r="124" spans="2:13" x14ac:dyDescent="0.2">
      <c r="B124" s="42" t="s">
        <v>192</v>
      </c>
      <c r="C124" s="49">
        <v>2.2354694485842027E-3</v>
      </c>
      <c r="D124" s="50">
        <v>4.7245480366948797E-2</v>
      </c>
      <c r="E124" s="45">
        <v>1342</v>
      </c>
      <c r="F124" s="46">
        <v>0</v>
      </c>
      <c r="G124" s="4"/>
      <c r="H124" s="42" t="s">
        <v>192</v>
      </c>
      <c r="I124" s="96">
        <v>3.9246518843760554E-3</v>
      </c>
      <c r="J124" s="98"/>
      <c r="K124" s="9">
        <f t="shared" si="6"/>
        <v>8.2883662407031183E-2</v>
      </c>
      <c r="L124" s="9">
        <f t="shared" si="5"/>
        <v>-1.8569901958259414E-4</v>
      </c>
    </row>
    <row r="125" spans="2:13" ht="15.75" thickBot="1" x14ac:dyDescent="0.25">
      <c r="B125" s="51" t="s">
        <v>49</v>
      </c>
      <c r="C125" s="52">
        <v>1.4545041635124893</v>
      </c>
      <c r="D125" s="53">
        <v>8.8464478098144212</v>
      </c>
      <c r="E125" s="54">
        <v>1342</v>
      </c>
      <c r="F125" s="55">
        <v>21</v>
      </c>
      <c r="G125" s="4"/>
      <c r="H125" s="51" t="s">
        <v>49</v>
      </c>
      <c r="I125" s="97">
        <v>5.1122842861176321E-3</v>
      </c>
      <c r="J125" s="98"/>
      <c r="K125" s="9"/>
      <c r="L125" s="9"/>
      <c r="M125" s="2" t="str">
        <f>"((landarea-"&amp;C125&amp;")/"&amp;D125&amp;")*("&amp;I125&amp;")"</f>
        <v>((landarea-1.45450416351249)/8.84644780981442)*(0.00511228428611763)</v>
      </c>
    </row>
    <row r="126" spans="2:13" ht="25.5" customHeight="1" thickTop="1" x14ac:dyDescent="0.2">
      <c r="B126" s="56" t="s">
        <v>46</v>
      </c>
      <c r="C126" s="56"/>
      <c r="D126" s="56"/>
      <c r="E126" s="56"/>
      <c r="F126" s="56"/>
      <c r="G126" s="4"/>
      <c r="H126" s="56" t="s">
        <v>7</v>
      </c>
      <c r="I126" s="56"/>
      <c r="J126" s="98"/>
      <c r="K126" s="9"/>
      <c r="L126" s="9"/>
    </row>
  </sheetData>
  <mergeCells count="7">
    <mergeCell ref="K5:L5"/>
    <mergeCell ref="B5:F5"/>
    <mergeCell ref="B6"/>
    <mergeCell ref="B126:F126"/>
    <mergeCell ref="H4:I4"/>
    <mergeCell ref="H5:H6"/>
    <mergeCell ref="H126:I126"/>
  </mergeCells>
  <pageMargins left="0.25" right="0.2" top="0.25" bottom="0.25" header="0.55000000000000004" footer="0.05"/>
  <pageSetup scale="50" fitToHeight="0" orientation="landscape" r:id="rId1"/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27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  <c r="B1" s="2" t="s">
        <v>76</v>
      </c>
    </row>
    <row r="4" spans="1:12" ht="15.75" thickBot="1" x14ac:dyDescent="0.25">
      <c r="H4" s="57" t="s">
        <v>6</v>
      </c>
      <c r="I4" s="57"/>
      <c r="J4" s="99"/>
    </row>
    <row r="5" spans="1:12" ht="16.5" thickTop="1" thickBot="1" x14ac:dyDescent="0.25">
      <c r="B5" s="57" t="s">
        <v>0</v>
      </c>
      <c r="C5" s="57"/>
      <c r="D5" s="57"/>
      <c r="E5" s="57"/>
      <c r="F5" s="57"/>
      <c r="G5" s="5"/>
      <c r="H5" s="100" t="s">
        <v>45</v>
      </c>
      <c r="I5" s="101" t="s">
        <v>4</v>
      </c>
      <c r="J5" s="99"/>
      <c r="K5" s="10" t="s">
        <v>8</v>
      </c>
      <c r="L5" s="10"/>
    </row>
    <row r="6" spans="1:12" ht="27" thickTop="1" thickBot="1" x14ac:dyDescent="0.25">
      <c r="B6" s="58" t="s">
        <v>45</v>
      </c>
      <c r="C6" s="59" t="s">
        <v>1</v>
      </c>
      <c r="D6" s="60" t="s">
        <v>174</v>
      </c>
      <c r="E6" s="60" t="s">
        <v>175</v>
      </c>
      <c r="F6" s="61" t="s">
        <v>2</v>
      </c>
      <c r="G6" s="5"/>
      <c r="H6" s="102"/>
      <c r="I6" s="103" t="s">
        <v>5</v>
      </c>
      <c r="J6" s="99"/>
      <c r="K6" s="1" t="s">
        <v>9</v>
      </c>
      <c r="L6" s="1" t="s">
        <v>10</v>
      </c>
    </row>
    <row r="7" spans="1:12" ht="15.75" thickTop="1" x14ac:dyDescent="0.2">
      <c r="B7" s="62" t="s">
        <v>77</v>
      </c>
      <c r="C7" s="63">
        <v>1.1350737797956867E-3</v>
      </c>
      <c r="D7" s="64">
        <v>3.3678101584956127E-2</v>
      </c>
      <c r="E7" s="65">
        <v>2643</v>
      </c>
      <c r="F7" s="66">
        <v>0</v>
      </c>
      <c r="G7" s="5"/>
      <c r="H7" s="62" t="s">
        <v>77</v>
      </c>
      <c r="I7" s="104">
        <v>-1.9517202349973596E-3</v>
      </c>
      <c r="J7" s="99"/>
      <c r="K7" s="9">
        <f>((1-C7)/D7)*I7</f>
        <v>-5.7886424613789789E-2</v>
      </c>
      <c r="L7" s="9">
        <f>((0-C7)/D7)*I7</f>
        <v>6.5780027970215672E-5</v>
      </c>
    </row>
    <row r="8" spans="1:12" x14ac:dyDescent="0.2">
      <c r="B8" s="67" t="s">
        <v>78</v>
      </c>
      <c r="C8" s="68">
        <v>2.1944759742716612E-2</v>
      </c>
      <c r="D8" s="69">
        <v>0.14653092200386192</v>
      </c>
      <c r="E8" s="70">
        <v>2643</v>
      </c>
      <c r="F8" s="71">
        <v>0</v>
      </c>
      <c r="G8" s="5"/>
      <c r="H8" s="67" t="s">
        <v>78</v>
      </c>
      <c r="I8" s="105">
        <v>3.4012677397620157E-2</v>
      </c>
      <c r="J8" s="99"/>
      <c r="K8" s="9">
        <f t="shared" ref="K8:K71" si="0">((1-C8)/D8)*I8</f>
        <v>0.22702564693509605</v>
      </c>
      <c r="L8" s="9">
        <f t="shared" ref="L8:L71" si="1">((0-C8)/D8)*I8</f>
        <v>-5.0938056178861015E-3</v>
      </c>
    </row>
    <row r="9" spans="1:12" x14ac:dyDescent="0.2">
      <c r="B9" s="67" t="s">
        <v>79</v>
      </c>
      <c r="C9" s="68">
        <v>1.7782822550132426E-2</v>
      </c>
      <c r="D9" s="69">
        <v>0.13218625078977922</v>
      </c>
      <c r="E9" s="70">
        <v>2643</v>
      </c>
      <c r="F9" s="71">
        <v>0</v>
      </c>
      <c r="G9" s="5"/>
      <c r="H9" s="67" t="s">
        <v>79</v>
      </c>
      <c r="I9" s="105">
        <v>1.9753740558603201E-2</v>
      </c>
      <c r="J9" s="99"/>
      <c r="K9" s="9">
        <f t="shared" si="0"/>
        <v>0.14678125129976397</v>
      </c>
      <c r="L9" s="9">
        <f t="shared" si="1"/>
        <v>-2.6574417608200718E-3</v>
      </c>
    </row>
    <row r="10" spans="1:12" x14ac:dyDescent="0.2">
      <c r="B10" s="67" t="s">
        <v>80</v>
      </c>
      <c r="C10" s="68">
        <v>3.2917139614074914E-2</v>
      </c>
      <c r="D10" s="69">
        <v>0.17845349699019045</v>
      </c>
      <c r="E10" s="70">
        <v>2643</v>
      </c>
      <c r="F10" s="71">
        <v>0</v>
      </c>
      <c r="G10" s="5"/>
      <c r="H10" s="67" t="s">
        <v>80</v>
      </c>
      <c r="I10" s="105">
        <v>5.1334276432944007E-3</v>
      </c>
      <c r="J10" s="99"/>
      <c r="K10" s="9">
        <f t="shared" si="0"/>
        <v>2.7819291706758887E-2</v>
      </c>
      <c r="L10" s="9">
        <f t="shared" si="1"/>
        <v>-9.469007740563471E-4</v>
      </c>
    </row>
    <row r="11" spans="1:12" x14ac:dyDescent="0.2">
      <c r="B11" s="67" t="s">
        <v>81</v>
      </c>
      <c r="C11" s="68">
        <v>0.48656829360575105</v>
      </c>
      <c r="D11" s="69">
        <v>0.49991413888941433</v>
      </c>
      <c r="E11" s="70">
        <v>2643</v>
      </c>
      <c r="F11" s="71">
        <v>0</v>
      </c>
      <c r="G11" s="5"/>
      <c r="H11" s="67" t="s">
        <v>81</v>
      </c>
      <c r="I11" s="105">
        <v>1.6190029041636189E-2</v>
      </c>
      <c r="J11" s="99"/>
      <c r="K11" s="9">
        <f t="shared" si="0"/>
        <v>1.6627803838247739E-2</v>
      </c>
      <c r="L11" s="9">
        <f t="shared" si="1"/>
        <v>-1.5757815575524383E-2</v>
      </c>
    </row>
    <row r="12" spans="1:12" x14ac:dyDescent="0.2">
      <c r="B12" s="67" t="s">
        <v>82</v>
      </c>
      <c r="C12" s="68">
        <v>0.1112372304199773</v>
      </c>
      <c r="D12" s="69">
        <v>0.31448518079375964</v>
      </c>
      <c r="E12" s="70">
        <v>2643</v>
      </c>
      <c r="F12" s="71">
        <v>0</v>
      </c>
      <c r="G12" s="5"/>
      <c r="H12" s="67" t="s">
        <v>82</v>
      </c>
      <c r="I12" s="105">
        <v>2.1766912126681921E-2</v>
      </c>
      <c r="J12" s="99"/>
      <c r="K12" s="9">
        <f t="shared" si="0"/>
        <v>6.1515207355992148E-2</v>
      </c>
      <c r="L12" s="9">
        <f t="shared" si="1"/>
        <v>-7.6992213549006783E-3</v>
      </c>
    </row>
    <row r="13" spans="1:12" x14ac:dyDescent="0.2">
      <c r="B13" s="67" t="s">
        <v>83</v>
      </c>
      <c r="C13" s="68">
        <v>8.3238743851683686E-2</v>
      </c>
      <c r="D13" s="69">
        <v>0.27629502133822698</v>
      </c>
      <c r="E13" s="70">
        <v>2643</v>
      </c>
      <c r="F13" s="71">
        <v>0</v>
      </c>
      <c r="G13" s="5"/>
      <c r="H13" s="67" t="s">
        <v>83</v>
      </c>
      <c r="I13" s="105">
        <v>-1.2797262433187972E-2</v>
      </c>
      <c r="J13" s="99"/>
      <c r="K13" s="9">
        <f t="shared" si="0"/>
        <v>-4.2461982581826097E-2</v>
      </c>
      <c r="L13" s="9">
        <f t="shared" si="1"/>
        <v>3.8554008122169796E-3</v>
      </c>
    </row>
    <row r="14" spans="1:12" x14ac:dyDescent="0.2">
      <c r="B14" s="67" t="s">
        <v>84</v>
      </c>
      <c r="C14" s="68">
        <v>1.0972379871358306E-2</v>
      </c>
      <c r="D14" s="69">
        <v>0.10419258246451817</v>
      </c>
      <c r="E14" s="70">
        <v>2643</v>
      </c>
      <c r="F14" s="71">
        <v>0</v>
      </c>
      <c r="G14" s="5"/>
      <c r="H14" s="67" t="s">
        <v>84</v>
      </c>
      <c r="I14" s="105">
        <v>-3.3758589784748348E-3</v>
      </c>
      <c r="J14" s="99"/>
      <c r="K14" s="9">
        <f t="shared" si="0"/>
        <v>-3.2044678156507703E-2</v>
      </c>
      <c r="L14" s="9">
        <f t="shared" si="1"/>
        <v>3.5550714098650483E-4</v>
      </c>
    </row>
    <row r="15" spans="1:12" x14ac:dyDescent="0.2">
      <c r="B15" s="67" t="s">
        <v>85</v>
      </c>
      <c r="C15" s="68">
        <v>0.12372304199772985</v>
      </c>
      <c r="D15" s="69">
        <v>0.32932762763473317</v>
      </c>
      <c r="E15" s="70">
        <v>2643</v>
      </c>
      <c r="F15" s="71">
        <v>0</v>
      </c>
      <c r="G15" s="5"/>
      <c r="H15" s="67" t="s">
        <v>85</v>
      </c>
      <c r="I15" s="105">
        <v>-3.2315095901766802E-2</v>
      </c>
      <c r="J15" s="99"/>
      <c r="K15" s="9">
        <f t="shared" si="0"/>
        <v>-8.5984204051531982E-2</v>
      </c>
      <c r="L15" s="9">
        <f t="shared" si="1"/>
        <v>1.2140256789659309E-2</v>
      </c>
    </row>
    <row r="16" spans="1:12" x14ac:dyDescent="0.2">
      <c r="B16" s="67" t="s">
        <v>86</v>
      </c>
      <c r="C16" s="68">
        <v>1.5134317063942491E-3</v>
      </c>
      <c r="D16" s="69">
        <v>3.8880756159521614E-2</v>
      </c>
      <c r="E16" s="70">
        <v>2643</v>
      </c>
      <c r="F16" s="71">
        <v>0</v>
      </c>
      <c r="G16" s="5"/>
      <c r="H16" s="67" t="s">
        <v>86</v>
      </c>
      <c r="I16" s="105">
        <v>-1.2340169879148277E-3</v>
      </c>
      <c r="J16" s="99"/>
      <c r="K16" s="9">
        <f t="shared" si="0"/>
        <v>-3.1690468735324322E-2</v>
      </c>
      <c r="L16" s="9">
        <f t="shared" si="1"/>
        <v>4.8034056438536307E-5</v>
      </c>
    </row>
    <row r="17" spans="2:12" ht="24" x14ac:dyDescent="0.2">
      <c r="B17" s="67" t="s">
        <v>88</v>
      </c>
      <c r="C17" s="68">
        <v>0.10404842981460462</v>
      </c>
      <c r="D17" s="69">
        <v>0.30538113699865083</v>
      </c>
      <c r="E17" s="70">
        <v>2643</v>
      </c>
      <c r="F17" s="71">
        <v>0</v>
      </c>
      <c r="G17" s="5"/>
      <c r="H17" s="67" t="s">
        <v>88</v>
      </c>
      <c r="I17" s="105">
        <v>-3.5451807937253423E-2</v>
      </c>
      <c r="J17" s="99"/>
      <c r="K17" s="9">
        <f t="shared" si="0"/>
        <v>-0.1040113456235956</v>
      </c>
      <c r="L17" s="9">
        <f t="shared" si="1"/>
        <v>1.207902028990236E-2</v>
      </c>
    </row>
    <row r="18" spans="2:12" x14ac:dyDescent="0.2">
      <c r="B18" s="67" t="s">
        <v>90</v>
      </c>
      <c r="C18" s="68">
        <v>4.9186530457813087E-3</v>
      </c>
      <c r="D18" s="69">
        <v>6.9973655447075206E-2</v>
      </c>
      <c r="E18" s="70">
        <v>2643</v>
      </c>
      <c r="F18" s="71">
        <v>0</v>
      </c>
      <c r="G18" s="5"/>
      <c r="H18" s="67" t="s">
        <v>90</v>
      </c>
      <c r="I18" s="105">
        <v>2.8863443854956553E-2</v>
      </c>
      <c r="J18" s="99"/>
      <c r="K18" s="9">
        <f t="shared" si="0"/>
        <v>0.41046125724632482</v>
      </c>
      <c r="L18" s="9">
        <f t="shared" si="1"/>
        <v>-2.0288959483658639E-3</v>
      </c>
    </row>
    <row r="19" spans="2:12" x14ac:dyDescent="0.2">
      <c r="B19" s="67" t="s">
        <v>91</v>
      </c>
      <c r="C19" s="68">
        <v>3.7835792659856227E-4</v>
      </c>
      <c r="D19" s="69">
        <v>1.9451424796106193E-2</v>
      </c>
      <c r="E19" s="70">
        <v>2643</v>
      </c>
      <c r="F19" s="71">
        <v>0</v>
      </c>
      <c r="G19" s="5"/>
      <c r="H19" s="67" t="s">
        <v>91</v>
      </c>
      <c r="I19" s="105">
        <v>2.6093747807986018E-3</v>
      </c>
      <c r="J19" s="99"/>
      <c r="K19" s="9">
        <f t="shared" si="0"/>
        <v>0.13409750342242127</v>
      </c>
      <c r="L19" s="9">
        <f t="shared" si="1"/>
        <v>-5.0756057313558393E-5</v>
      </c>
    </row>
    <row r="20" spans="2:12" x14ac:dyDescent="0.2">
      <c r="B20" s="67" t="s">
        <v>92</v>
      </c>
      <c r="C20" s="68">
        <v>6.0537268255769962E-3</v>
      </c>
      <c r="D20" s="69">
        <v>7.7584513199569757E-2</v>
      </c>
      <c r="E20" s="70">
        <v>2643</v>
      </c>
      <c r="F20" s="71">
        <v>0</v>
      </c>
      <c r="G20" s="5"/>
      <c r="H20" s="67" t="s">
        <v>92</v>
      </c>
      <c r="I20" s="105">
        <v>3.6710023474564861E-2</v>
      </c>
      <c r="J20" s="99"/>
      <c r="K20" s="9">
        <f t="shared" ref="K20:K65" si="2">((1-C20)/D20)*I20</f>
        <v>0.47029735079773199</v>
      </c>
      <c r="L20" s="9">
        <f t="shared" ref="L20:L65" si="3">((0-C20)/D20)*I20</f>
        <v>-2.8643919348167921E-3</v>
      </c>
    </row>
    <row r="21" spans="2:12" x14ac:dyDescent="0.2">
      <c r="B21" s="67" t="s">
        <v>93</v>
      </c>
      <c r="C21" s="68">
        <v>2.6485054861899358E-3</v>
      </c>
      <c r="D21" s="69">
        <v>5.1405162310672305E-2</v>
      </c>
      <c r="E21" s="70">
        <v>2643</v>
      </c>
      <c r="F21" s="71">
        <v>0</v>
      </c>
      <c r="G21" s="5"/>
      <c r="H21" s="67" t="s">
        <v>93</v>
      </c>
      <c r="I21" s="105">
        <v>2.3556179085127409E-2</v>
      </c>
      <c r="J21" s="99"/>
      <c r="K21" s="9">
        <f t="shared" si="2"/>
        <v>0.45703173299210054</v>
      </c>
      <c r="L21" s="9">
        <f t="shared" si="3"/>
        <v>-1.2136654517999636E-3</v>
      </c>
    </row>
    <row r="22" spans="2:12" x14ac:dyDescent="0.2">
      <c r="B22" s="67" t="s">
        <v>95</v>
      </c>
      <c r="C22" s="68">
        <v>3.7835792659856227E-4</v>
      </c>
      <c r="D22" s="69">
        <v>1.9451424796105978E-2</v>
      </c>
      <c r="E22" s="70">
        <v>2643</v>
      </c>
      <c r="F22" s="71">
        <v>0</v>
      </c>
      <c r="G22" s="5"/>
      <c r="H22" s="67" t="s">
        <v>95</v>
      </c>
      <c r="I22" s="105">
        <v>5.7257907695380961E-3</v>
      </c>
      <c r="J22" s="99"/>
      <c r="K22" s="9">
        <f t="shared" si="2"/>
        <v>0.29425219135413777</v>
      </c>
      <c r="L22" s="9">
        <f t="shared" si="3"/>
        <v>-1.113747885519068E-4</v>
      </c>
    </row>
    <row r="23" spans="2:12" ht="24" x14ac:dyDescent="0.2">
      <c r="B23" s="67" t="s">
        <v>96</v>
      </c>
      <c r="C23" s="68">
        <v>1.8917896329928112E-3</v>
      </c>
      <c r="D23" s="69">
        <v>4.3461770038689812E-2</v>
      </c>
      <c r="E23" s="70">
        <v>2643</v>
      </c>
      <c r="F23" s="71">
        <v>0</v>
      </c>
      <c r="G23" s="5"/>
      <c r="H23" s="67" t="s">
        <v>96</v>
      </c>
      <c r="I23" s="105">
        <v>1.798462485494394E-2</v>
      </c>
      <c r="J23" s="99"/>
      <c r="K23" s="9">
        <f t="shared" si="2"/>
        <v>0.41302049392167889</v>
      </c>
      <c r="L23" s="9">
        <f t="shared" si="3"/>
        <v>-7.828288360911276E-4</v>
      </c>
    </row>
    <row r="24" spans="2:12" x14ac:dyDescent="0.2">
      <c r="B24" s="67" t="s">
        <v>97</v>
      </c>
      <c r="C24" s="68">
        <v>0.16534241392357168</v>
      </c>
      <c r="D24" s="69">
        <v>0.37155959799981103</v>
      </c>
      <c r="E24" s="70">
        <v>2643</v>
      </c>
      <c r="F24" s="71">
        <v>0</v>
      </c>
      <c r="G24" s="5"/>
      <c r="H24" s="67" t="s">
        <v>97</v>
      </c>
      <c r="I24" s="105">
        <v>4.9988778816377602E-2</v>
      </c>
      <c r="J24" s="99"/>
      <c r="K24" s="9">
        <f t="shared" si="2"/>
        <v>0.11229292334902205</v>
      </c>
      <c r="L24" s="9">
        <f t="shared" si="3"/>
        <v>-2.2244790346111799E-2</v>
      </c>
    </row>
    <row r="25" spans="2:12" x14ac:dyDescent="0.2">
      <c r="B25" s="67" t="s">
        <v>98</v>
      </c>
      <c r="C25" s="68">
        <v>0.24441922058267121</v>
      </c>
      <c r="D25" s="69">
        <v>0.42982364546544677</v>
      </c>
      <c r="E25" s="70">
        <v>2643</v>
      </c>
      <c r="F25" s="71">
        <v>0</v>
      </c>
      <c r="G25" s="5"/>
      <c r="H25" s="67" t="s">
        <v>98</v>
      </c>
      <c r="I25" s="105">
        <v>-2.6640436909705047E-2</v>
      </c>
      <c r="J25" s="99"/>
      <c r="K25" s="9">
        <f t="shared" si="2"/>
        <v>-4.6830839337505155E-2</v>
      </c>
      <c r="L25" s="9">
        <f t="shared" si="3"/>
        <v>1.5149084733113837E-2</v>
      </c>
    </row>
    <row r="26" spans="2:12" x14ac:dyDescent="0.2">
      <c r="B26" s="67" t="s">
        <v>99</v>
      </c>
      <c r="C26" s="68">
        <v>1.5134317063942491E-3</v>
      </c>
      <c r="D26" s="69">
        <v>3.888075615952219E-2</v>
      </c>
      <c r="E26" s="70">
        <v>2643</v>
      </c>
      <c r="F26" s="71">
        <v>0</v>
      </c>
      <c r="G26" s="5"/>
      <c r="H26" s="67" t="s">
        <v>99</v>
      </c>
      <c r="I26" s="105">
        <v>-9.4744683182616774E-4</v>
      </c>
      <c r="J26" s="99"/>
      <c r="K26" s="9">
        <f t="shared" si="2"/>
        <v>-2.4331135224567219E-2</v>
      </c>
      <c r="L26" s="9">
        <f t="shared" si="3"/>
        <v>3.6879325842466423E-5</v>
      </c>
    </row>
    <row r="27" spans="2:12" x14ac:dyDescent="0.2">
      <c r="B27" s="67" t="s">
        <v>100</v>
      </c>
      <c r="C27" s="68">
        <v>1.1350737797956867E-3</v>
      </c>
      <c r="D27" s="69">
        <v>3.367810158495619E-2</v>
      </c>
      <c r="E27" s="70">
        <v>2643</v>
      </c>
      <c r="F27" s="71">
        <v>0</v>
      </c>
      <c r="G27" s="5"/>
      <c r="H27" s="67" t="s">
        <v>100</v>
      </c>
      <c r="I27" s="105">
        <v>8.2364115825264077E-4</v>
      </c>
      <c r="J27" s="99"/>
      <c r="K27" s="9">
        <f t="shared" si="2"/>
        <v>2.4428522572586028E-2</v>
      </c>
      <c r="L27" s="9">
        <f t="shared" si="3"/>
        <v>-2.7759684741575032E-5</v>
      </c>
    </row>
    <row r="28" spans="2:12" x14ac:dyDescent="0.2">
      <c r="B28" s="67" t="s">
        <v>101</v>
      </c>
      <c r="C28" s="68">
        <v>0.16761256148316309</v>
      </c>
      <c r="D28" s="69">
        <v>0.37359255702065564</v>
      </c>
      <c r="E28" s="70">
        <v>2643</v>
      </c>
      <c r="F28" s="71">
        <v>0</v>
      </c>
      <c r="G28" s="5"/>
      <c r="H28" s="67" t="s">
        <v>101</v>
      </c>
      <c r="I28" s="105">
        <v>-5.6044848633684842E-2</v>
      </c>
      <c r="J28" s="99"/>
      <c r="K28" s="9">
        <f t="shared" si="2"/>
        <v>-0.12487140634784509</v>
      </c>
      <c r="L28" s="9">
        <f t="shared" si="3"/>
        <v>2.5144560460043354E-2</v>
      </c>
    </row>
    <row r="29" spans="2:12" ht="24" x14ac:dyDescent="0.2">
      <c r="B29" s="67" t="s">
        <v>103</v>
      </c>
      <c r="C29" s="68">
        <v>4.1619371925841848E-3</v>
      </c>
      <c r="D29" s="69">
        <v>6.4390870572243422E-2</v>
      </c>
      <c r="E29" s="70">
        <v>2643</v>
      </c>
      <c r="F29" s="71">
        <v>0</v>
      </c>
      <c r="G29" s="5"/>
      <c r="H29" s="67" t="s">
        <v>103</v>
      </c>
      <c r="I29" s="105">
        <v>1.3478547893021914E-2</v>
      </c>
      <c r="J29" s="99"/>
      <c r="K29" s="9">
        <f t="shared" si="2"/>
        <v>0.20845270306113631</v>
      </c>
      <c r="L29" s="9">
        <f t="shared" si="3"/>
        <v>-8.7119290793028089E-4</v>
      </c>
    </row>
    <row r="30" spans="2:12" ht="24" x14ac:dyDescent="0.2">
      <c r="B30" s="67" t="s">
        <v>105</v>
      </c>
      <c r="C30" s="68">
        <v>7.5671585319712453E-4</v>
      </c>
      <c r="D30" s="69">
        <v>2.750326226809216E-2</v>
      </c>
      <c r="E30" s="70">
        <v>2643</v>
      </c>
      <c r="F30" s="71">
        <v>0</v>
      </c>
      <c r="G30" s="5"/>
      <c r="H30" s="67" t="s">
        <v>105</v>
      </c>
      <c r="I30" s="105">
        <v>9.4219001718061496E-3</v>
      </c>
      <c r="J30" s="99"/>
      <c r="K30" s="9">
        <f t="shared" si="2"/>
        <v>0.34231468175691382</v>
      </c>
      <c r="L30" s="9">
        <f t="shared" si="3"/>
        <v>-2.5923111075873824E-4</v>
      </c>
    </row>
    <row r="31" spans="2:12" x14ac:dyDescent="0.2">
      <c r="B31" s="67" t="s">
        <v>106</v>
      </c>
      <c r="C31" s="68">
        <v>3.7835792659856227E-4</v>
      </c>
      <c r="D31" s="69">
        <v>1.9451424796106127E-2</v>
      </c>
      <c r="E31" s="70">
        <v>2643</v>
      </c>
      <c r="F31" s="71">
        <v>0</v>
      </c>
      <c r="G31" s="5"/>
      <c r="H31" s="67" t="s">
        <v>106</v>
      </c>
      <c r="I31" s="105">
        <v>1.2292241596603961E-3</v>
      </c>
      <c r="J31" s="99"/>
      <c r="K31" s="9">
        <f t="shared" si="2"/>
        <v>6.3170646152460805E-2</v>
      </c>
      <c r="L31" s="9">
        <f t="shared" si="3"/>
        <v>-2.3910161299190313E-5</v>
      </c>
    </row>
    <row r="32" spans="2:12" ht="24" x14ac:dyDescent="0.2">
      <c r="B32" s="67" t="s">
        <v>107</v>
      </c>
      <c r="C32" s="68">
        <v>2.2701475595913734E-3</v>
      </c>
      <c r="D32" s="69">
        <v>4.7600958944606094E-2</v>
      </c>
      <c r="E32" s="70">
        <v>2643</v>
      </c>
      <c r="F32" s="71">
        <v>0</v>
      </c>
      <c r="G32" s="5"/>
      <c r="H32" s="67" t="s">
        <v>107</v>
      </c>
      <c r="I32" s="105">
        <v>-4.7844820538706421E-4</v>
      </c>
      <c r="J32" s="99"/>
      <c r="K32" s="9">
        <f t="shared" si="2"/>
        <v>-1.0028412619097165E-2</v>
      </c>
      <c r="L32" s="9">
        <f t="shared" si="3"/>
        <v>2.2817776152667045E-5</v>
      </c>
    </row>
    <row r="33" spans="2:12" x14ac:dyDescent="0.2">
      <c r="B33" s="67" t="s">
        <v>108</v>
      </c>
      <c r="C33" s="68">
        <v>0.15247824441922059</v>
      </c>
      <c r="D33" s="69">
        <v>0.35955186354824498</v>
      </c>
      <c r="E33" s="70">
        <v>2643</v>
      </c>
      <c r="F33" s="71">
        <v>0</v>
      </c>
      <c r="G33" s="5"/>
      <c r="H33" s="67" t="s">
        <v>108</v>
      </c>
      <c r="I33" s="105">
        <v>4.1805805307605949E-2</v>
      </c>
      <c r="J33" s="99"/>
      <c r="K33" s="9">
        <f t="shared" si="2"/>
        <v>9.8543028419087186E-2</v>
      </c>
      <c r="L33" s="9">
        <f t="shared" si="3"/>
        <v>-1.7728946630755419E-2</v>
      </c>
    </row>
    <row r="34" spans="2:12" ht="24" x14ac:dyDescent="0.2">
      <c r="B34" s="67" t="s">
        <v>109</v>
      </c>
      <c r="C34" s="68">
        <v>0.24706772606886115</v>
      </c>
      <c r="D34" s="69">
        <v>0.4313880800137882</v>
      </c>
      <c r="E34" s="70">
        <v>2643</v>
      </c>
      <c r="F34" s="71">
        <v>0</v>
      </c>
      <c r="G34" s="5"/>
      <c r="H34" s="67" t="s">
        <v>109</v>
      </c>
      <c r="I34" s="105">
        <v>-1.6930578490058964E-2</v>
      </c>
      <c r="J34" s="99"/>
      <c r="K34" s="9">
        <f t="shared" si="2"/>
        <v>-2.9550141860855958E-2</v>
      </c>
      <c r="L34" s="9">
        <f t="shared" si="3"/>
        <v>9.6966043392658005E-3</v>
      </c>
    </row>
    <row r="35" spans="2:12" ht="24" x14ac:dyDescent="0.2">
      <c r="B35" s="67" t="s">
        <v>110</v>
      </c>
      <c r="C35" s="68">
        <v>3.7835792659856227E-4</v>
      </c>
      <c r="D35" s="69">
        <v>1.9451424796106034E-2</v>
      </c>
      <c r="E35" s="70">
        <v>2643</v>
      </c>
      <c r="F35" s="71">
        <v>0</v>
      </c>
      <c r="G35" s="5"/>
      <c r="H35" s="67" t="s">
        <v>110</v>
      </c>
      <c r="I35" s="105">
        <v>2.1289650557327589E-4</v>
      </c>
      <c r="J35" s="99"/>
      <c r="K35" s="9">
        <f t="shared" si="2"/>
        <v>1.0940892850967429E-2</v>
      </c>
      <c r="L35" s="9">
        <f t="shared" si="3"/>
        <v>-4.141140367512275E-6</v>
      </c>
    </row>
    <row r="36" spans="2:12" ht="24" x14ac:dyDescent="0.2">
      <c r="B36" s="67" t="s">
        <v>111</v>
      </c>
      <c r="C36" s="68">
        <v>1.1350737797956867E-3</v>
      </c>
      <c r="D36" s="69">
        <v>3.3678101584956162E-2</v>
      </c>
      <c r="E36" s="70">
        <v>2643</v>
      </c>
      <c r="F36" s="71">
        <v>0</v>
      </c>
      <c r="G36" s="5"/>
      <c r="H36" s="67" t="s">
        <v>111</v>
      </c>
      <c r="I36" s="105">
        <v>-1.1552711781941162E-3</v>
      </c>
      <c r="J36" s="99"/>
      <c r="K36" s="9">
        <f t="shared" si="2"/>
        <v>-3.426439751243765E-2</v>
      </c>
      <c r="L36" s="9">
        <f t="shared" si="3"/>
        <v>3.8936815355042781E-5</v>
      </c>
    </row>
    <row r="37" spans="2:12" ht="24" x14ac:dyDescent="0.2">
      <c r="B37" s="67" t="s">
        <v>115</v>
      </c>
      <c r="C37" s="68">
        <v>9.9508134695421871E-2</v>
      </c>
      <c r="D37" s="69">
        <v>0.29939970256869697</v>
      </c>
      <c r="E37" s="70">
        <v>2643</v>
      </c>
      <c r="F37" s="71">
        <v>0</v>
      </c>
      <c r="G37" s="5"/>
      <c r="H37" s="67" t="s">
        <v>115</v>
      </c>
      <c r="I37" s="105">
        <v>5.6022547453095713E-2</v>
      </c>
      <c r="J37" s="99"/>
      <c r="K37" s="9">
        <f t="shared" si="2"/>
        <v>0.1684966545468668</v>
      </c>
      <c r="L37" s="9">
        <f t="shared" si="3"/>
        <v>-1.8619588296565532E-2</v>
      </c>
    </row>
    <row r="38" spans="2:12" ht="24" x14ac:dyDescent="0.2">
      <c r="B38" s="67" t="s">
        <v>116</v>
      </c>
      <c r="C38" s="68">
        <v>0.10631857737419599</v>
      </c>
      <c r="D38" s="69">
        <v>0.30830326099644467</v>
      </c>
      <c r="E38" s="70">
        <v>2643</v>
      </c>
      <c r="F38" s="71">
        <v>0</v>
      </c>
      <c r="G38" s="5"/>
      <c r="H38" s="67" t="s">
        <v>116</v>
      </c>
      <c r="I38" s="105">
        <v>3.652082885307352E-2</v>
      </c>
      <c r="J38" s="99"/>
      <c r="K38" s="9">
        <f t="shared" si="2"/>
        <v>0.10586325353614937</v>
      </c>
      <c r="L38" s="9">
        <f t="shared" si="3"/>
        <v>-1.2594231263191352E-2</v>
      </c>
    </row>
    <row r="39" spans="2:12" x14ac:dyDescent="0.2">
      <c r="B39" s="67" t="s">
        <v>117</v>
      </c>
      <c r="C39" s="68">
        <v>0.78244419220582673</v>
      </c>
      <c r="D39" s="69">
        <v>0.41266173647470056</v>
      </c>
      <c r="E39" s="70">
        <v>2643</v>
      </c>
      <c r="F39" s="71">
        <v>0</v>
      </c>
      <c r="G39" s="5"/>
      <c r="H39" s="67" t="s">
        <v>117</v>
      </c>
      <c r="I39" s="105">
        <v>-6.9700529759579938E-2</v>
      </c>
      <c r="J39" s="99"/>
      <c r="K39" s="9">
        <f t="shared" si="2"/>
        <v>-3.6746210552663847E-2</v>
      </c>
      <c r="L39" s="9">
        <f t="shared" si="3"/>
        <v>0.1321585450833197</v>
      </c>
    </row>
    <row r="40" spans="2:12" x14ac:dyDescent="0.2">
      <c r="B40" s="67" t="s">
        <v>118</v>
      </c>
      <c r="C40" s="68">
        <v>1.172909572455543E-2</v>
      </c>
      <c r="D40" s="69">
        <v>0.10768431382076976</v>
      </c>
      <c r="E40" s="70">
        <v>2643</v>
      </c>
      <c r="F40" s="71">
        <v>0</v>
      </c>
      <c r="G40" s="5"/>
      <c r="H40" s="67" t="s">
        <v>118</v>
      </c>
      <c r="I40" s="105">
        <v>6.7801608571995686E-3</v>
      </c>
      <c r="J40" s="99"/>
      <c r="K40" s="9">
        <f t="shared" si="2"/>
        <v>6.2224807529814956E-2</v>
      </c>
      <c r="L40" s="9">
        <f t="shared" si="3"/>
        <v>-7.3850269273516983E-4</v>
      </c>
    </row>
    <row r="41" spans="2:12" x14ac:dyDescent="0.2">
      <c r="B41" s="67" t="s">
        <v>119</v>
      </c>
      <c r="C41" s="68">
        <v>2.6485054861899358E-3</v>
      </c>
      <c r="D41" s="69">
        <v>5.1405162310671819E-2</v>
      </c>
      <c r="E41" s="70">
        <v>2643</v>
      </c>
      <c r="F41" s="71">
        <v>0</v>
      </c>
      <c r="G41" s="5"/>
      <c r="H41" s="67" t="s">
        <v>119</v>
      </c>
      <c r="I41" s="105">
        <v>2.9453335948469151E-2</v>
      </c>
      <c r="J41" s="99"/>
      <c r="K41" s="9">
        <f t="shared" si="2"/>
        <v>0.57144705524107753</v>
      </c>
      <c r="L41" s="9">
        <f t="shared" si="3"/>
        <v>-1.5174997673321484E-3</v>
      </c>
    </row>
    <row r="42" spans="2:12" x14ac:dyDescent="0.2">
      <c r="B42" s="67" t="s">
        <v>120</v>
      </c>
      <c r="C42" s="68">
        <v>7.3023079833522506E-2</v>
      </c>
      <c r="D42" s="69">
        <v>0.26022361663694399</v>
      </c>
      <c r="E42" s="70">
        <v>2643</v>
      </c>
      <c r="F42" s="71">
        <v>0</v>
      </c>
      <c r="G42" s="5"/>
      <c r="H42" s="67" t="s">
        <v>120</v>
      </c>
      <c r="I42" s="105">
        <v>7.5024451093224059E-2</v>
      </c>
      <c r="J42" s="99"/>
      <c r="K42" s="9">
        <f t="shared" si="2"/>
        <v>0.26725450791272992</v>
      </c>
      <c r="L42" s="9">
        <f t="shared" si="3"/>
        <v>-2.1053110215166072E-2</v>
      </c>
    </row>
    <row r="43" spans="2:12" x14ac:dyDescent="0.2">
      <c r="B43" s="67" t="s">
        <v>121</v>
      </c>
      <c r="C43" s="68">
        <v>0.90503216042376089</v>
      </c>
      <c r="D43" s="69">
        <v>0.29322598929369464</v>
      </c>
      <c r="E43" s="70">
        <v>2643</v>
      </c>
      <c r="F43" s="71">
        <v>0</v>
      </c>
      <c r="G43" s="5"/>
      <c r="H43" s="67" t="s">
        <v>121</v>
      </c>
      <c r="I43" s="105">
        <v>-7.4495560553379248E-2</v>
      </c>
      <c r="J43" s="99"/>
      <c r="K43" s="9">
        <f t="shared" si="2"/>
        <v>-2.4127064796733749E-2</v>
      </c>
      <c r="L43" s="9">
        <f t="shared" si="3"/>
        <v>0.22992804379994872</v>
      </c>
    </row>
    <row r="44" spans="2:12" ht="36" x14ac:dyDescent="0.2">
      <c r="B44" s="67" t="s">
        <v>122</v>
      </c>
      <c r="C44" s="68">
        <v>7.5671585319712449E-3</v>
      </c>
      <c r="D44" s="69">
        <v>8.6676058679028473E-2</v>
      </c>
      <c r="E44" s="70">
        <v>2643</v>
      </c>
      <c r="F44" s="71">
        <v>0</v>
      </c>
      <c r="G44" s="5"/>
      <c r="H44" s="67" t="s">
        <v>122</v>
      </c>
      <c r="I44" s="105">
        <v>8.8524972429425137E-4</v>
      </c>
      <c r="J44" s="99"/>
      <c r="K44" s="9">
        <f t="shared" si="2"/>
        <v>1.0136027326109845E-2</v>
      </c>
      <c r="L44" s="9">
        <f t="shared" si="3"/>
        <v>-7.7285759253601562E-5</v>
      </c>
    </row>
    <row r="45" spans="2:12" x14ac:dyDescent="0.2">
      <c r="B45" s="67" t="s">
        <v>61</v>
      </c>
      <c r="C45" s="68">
        <v>6.0537268255769959E-2</v>
      </c>
      <c r="D45" s="69">
        <v>0.23852470252896391</v>
      </c>
      <c r="E45" s="70">
        <v>2643</v>
      </c>
      <c r="F45" s="71">
        <v>0</v>
      </c>
      <c r="G45" s="5"/>
      <c r="H45" s="67" t="s">
        <v>61</v>
      </c>
      <c r="I45" s="105">
        <v>6.6362738489273279E-2</v>
      </c>
      <c r="J45" s="99"/>
      <c r="K45" s="9">
        <f t="shared" si="2"/>
        <v>0.26137887994888109</v>
      </c>
      <c r="L45" s="9">
        <f t="shared" si="3"/>
        <v>-1.6842779215393063E-2</v>
      </c>
    </row>
    <row r="46" spans="2:12" x14ac:dyDescent="0.2">
      <c r="B46" s="67" t="s">
        <v>123</v>
      </c>
      <c r="C46" s="68">
        <v>0.24404086265607264</v>
      </c>
      <c r="D46" s="69">
        <v>0.42959835633050475</v>
      </c>
      <c r="E46" s="70">
        <v>2643</v>
      </c>
      <c r="F46" s="71">
        <v>0</v>
      </c>
      <c r="G46" s="5"/>
      <c r="H46" s="67" t="s">
        <v>123</v>
      </c>
      <c r="I46" s="105">
        <v>6.2233068982337152E-2</v>
      </c>
      <c r="J46" s="99"/>
      <c r="K46" s="9">
        <f t="shared" si="2"/>
        <v>0.10951079409149062</v>
      </c>
      <c r="L46" s="9">
        <f t="shared" si="3"/>
        <v>-3.5352583678183898E-2</v>
      </c>
    </row>
    <row r="47" spans="2:12" x14ac:dyDescent="0.2">
      <c r="B47" s="67" t="s">
        <v>124</v>
      </c>
      <c r="C47" s="68">
        <v>0.50624290578887632</v>
      </c>
      <c r="D47" s="69">
        <v>0.50005563356444171</v>
      </c>
      <c r="E47" s="70">
        <v>2643</v>
      </c>
      <c r="F47" s="71">
        <v>0</v>
      </c>
      <c r="G47" s="5"/>
      <c r="H47" s="67" t="s">
        <v>124</v>
      </c>
      <c r="I47" s="105">
        <v>4.0650012002905314E-2</v>
      </c>
      <c r="J47" s="99"/>
      <c r="K47" s="9">
        <f t="shared" si="2"/>
        <v>4.013799757265462E-2</v>
      </c>
      <c r="L47" s="9">
        <f t="shared" si="3"/>
        <v>-4.1152981419319452E-2</v>
      </c>
    </row>
    <row r="48" spans="2:12" x14ac:dyDescent="0.2">
      <c r="B48" s="67" t="s">
        <v>125</v>
      </c>
      <c r="C48" s="68">
        <v>9.9508134695421871E-2</v>
      </c>
      <c r="D48" s="69">
        <v>0.29939970256870058</v>
      </c>
      <c r="E48" s="70">
        <v>2643</v>
      </c>
      <c r="F48" s="71">
        <v>0</v>
      </c>
      <c r="G48" s="5"/>
      <c r="H48" s="67" t="s">
        <v>125</v>
      </c>
      <c r="I48" s="105">
        <v>9.2299442024817033E-2</v>
      </c>
      <c r="J48" s="99"/>
      <c r="K48" s="9">
        <f t="shared" si="2"/>
        <v>0.27760514122898178</v>
      </c>
      <c r="L48" s="9">
        <f t="shared" si="3"/>
        <v>-3.0676534513958912E-2</v>
      </c>
    </row>
    <row r="49" spans="2:12" x14ac:dyDescent="0.2">
      <c r="B49" s="67" t="s">
        <v>126</v>
      </c>
      <c r="C49" s="68">
        <v>3.3673855467272036E-2</v>
      </c>
      <c r="D49" s="69">
        <v>0.18042240250183095</v>
      </c>
      <c r="E49" s="70">
        <v>2643</v>
      </c>
      <c r="F49" s="71">
        <v>0</v>
      </c>
      <c r="G49" s="5"/>
      <c r="H49" s="67" t="s">
        <v>126</v>
      </c>
      <c r="I49" s="105">
        <v>7.0910965897017619E-2</v>
      </c>
      <c r="J49" s="99"/>
      <c r="K49" s="9">
        <f t="shared" si="2"/>
        <v>0.37979274929376583</v>
      </c>
      <c r="L49" s="9">
        <f t="shared" si="3"/>
        <v>-1.3234751247903352E-2</v>
      </c>
    </row>
    <row r="50" spans="2:12" x14ac:dyDescent="0.2">
      <c r="B50" s="67" t="s">
        <v>127</v>
      </c>
      <c r="C50" s="68">
        <v>7.5671585319712449E-3</v>
      </c>
      <c r="D50" s="69">
        <v>8.6676058679028473E-2</v>
      </c>
      <c r="E50" s="70">
        <v>2643</v>
      </c>
      <c r="F50" s="71">
        <v>0</v>
      </c>
      <c r="G50" s="5"/>
      <c r="H50" s="67" t="s">
        <v>127</v>
      </c>
      <c r="I50" s="105">
        <v>3.8611835231813808E-3</v>
      </c>
      <c r="J50" s="99"/>
      <c r="K50" s="9">
        <f t="shared" si="2"/>
        <v>4.4210193607564056E-2</v>
      </c>
      <c r="L50" s="9">
        <f t="shared" si="3"/>
        <v>-3.3709640570006908E-4</v>
      </c>
    </row>
    <row r="51" spans="2:12" x14ac:dyDescent="0.2">
      <c r="B51" s="67" t="s">
        <v>128</v>
      </c>
      <c r="C51" s="68">
        <v>2.3458191449110859E-2</v>
      </c>
      <c r="D51" s="69">
        <v>0.1513822161648761</v>
      </c>
      <c r="E51" s="70">
        <v>2643</v>
      </c>
      <c r="F51" s="71">
        <v>0</v>
      </c>
      <c r="G51" s="5"/>
      <c r="H51" s="67" t="s">
        <v>128</v>
      </c>
      <c r="I51" s="105">
        <v>6.8845934617173948E-2</v>
      </c>
      <c r="J51" s="99"/>
      <c r="K51" s="9">
        <f t="shared" si="2"/>
        <v>0.44411381472449546</v>
      </c>
      <c r="L51" s="9">
        <f t="shared" si="3"/>
        <v>-1.0668367498224997E-2</v>
      </c>
    </row>
    <row r="52" spans="2:12" x14ac:dyDescent="0.2">
      <c r="B52" s="67" t="s">
        <v>129</v>
      </c>
      <c r="C52" s="68">
        <v>1.6269390843738175E-2</v>
      </c>
      <c r="D52" s="69">
        <v>0.12653361435440932</v>
      </c>
      <c r="E52" s="70">
        <v>2643</v>
      </c>
      <c r="F52" s="71">
        <v>0</v>
      </c>
      <c r="G52" s="5"/>
      <c r="H52" s="67" t="s">
        <v>129</v>
      </c>
      <c r="I52" s="105">
        <v>4.6548944216909673E-2</v>
      </c>
      <c r="J52" s="99"/>
      <c r="K52" s="9">
        <f t="shared" si="2"/>
        <v>0.36189293638466036</v>
      </c>
      <c r="L52" s="9">
        <f t="shared" si="3"/>
        <v>-5.9851524094386129E-3</v>
      </c>
    </row>
    <row r="53" spans="2:12" x14ac:dyDescent="0.2">
      <c r="B53" s="67" t="s">
        <v>130</v>
      </c>
      <c r="C53" s="68">
        <v>0.65758607642830114</v>
      </c>
      <c r="D53" s="69">
        <v>0.47460705256086638</v>
      </c>
      <c r="E53" s="70">
        <v>2643</v>
      </c>
      <c r="F53" s="71">
        <v>0</v>
      </c>
      <c r="G53" s="5"/>
      <c r="H53" s="67" t="s">
        <v>130</v>
      </c>
      <c r="I53" s="105">
        <v>5.2225355604563824E-2</v>
      </c>
      <c r="J53" s="99"/>
      <c r="K53" s="9">
        <f t="shared" si="2"/>
        <v>3.7678936345330712E-2</v>
      </c>
      <c r="L53" s="9">
        <f t="shared" si="3"/>
        <v>-7.2360211456557744E-2</v>
      </c>
    </row>
    <row r="54" spans="2:12" x14ac:dyDescent="0.2">
      <c r="B54" s="67" t="s">
        <v>131</v>
      </c>
      <c r="C54" s="68">
        <v>0.71055618615209992</v>
      </c>
      <c r="D54" s="69">
        <v>0.45359005425893084</v>
      </c>
      <c r="E54" s="70">
        <v>2643</v>
      </c>
      <c r="F54" s="71">
        <v>0</v>
      </c>
      <c r="G54" s="5"/>
      <c r="H54" s="67" t="s">
        <v>131</v>
      </c>
      <c r="I54" s="105">
        <v>5.6922991422016081E-2</v>
      </c>
      <c r="J54" s="99"/>
      <c r="K54" s="9">
        <f t="shared" si="2"/>
        <v>3.6323564809501628E-2</v>
      </c>
      <c r="L54" s="9">
        <f t="shared" si="3"/>
        <v>-8.9170790473521666E-2</v>
      </c>
    </row>
    <row r="55" spans="2:12" x14ac:dyDescent="0.2">
      <c r="B55" s="67" t="s">
        <v>132</v>
      </c>
      <c r="C55" s="68">
        <v>9.4967839576239124E-2</v>
      </c>
      <c r="D55" s="69">
        <v>0.29322598929369442</v>
      </c>
      <c r="E55" s="70">
        <v>2643</v>
      </c>
      <c r="F55" s="71">
        <v>0</v>
      </c>
      <c r="G55" s="5"/>
      <c r="H55" s="67" t="s">
        <v>132</v>
      </c>
      <c r="I55" s="105">
        <v>8.8649560745991715E-2</v>
      </c>
      <c r="J55" s="99"/>
      <c r="K55" s="9">
        <f t="shared" si="2"/>
        <v>0.27361388966857042</v>
      </c>
      <c r="L55" s="9">
        <f t="shared" si="3"/>
        <v>-2.8711156482780588E-2</v>
      </c>
    </row>
    <row r="56" spans="2:12" x14ac:dyDescent="0.2">
      <c r="B56" s="67" t="s">
        <v>133</v>
      </c>
      <c r="C56" s="68">
        <v>0.13923571698827089</v>
      </c>
      <c r="D56" s="69">
        <v>0.34625784487232081</v>
      </c>
      <c r="E56" s="70">
        <v>2643</v>
      </c>
      <c r="F56" s="71">
        <v>0</v>
      </c>
      <c r="G56" s="5"/>
      <c r="H56" s="67" t="s">
        <v>133</v>
      </c>
      <c r="I56" s="105">
        <v>6.1420738085928107E-2</v>
      </c>
      <c r="J56" s="99"/>
      <c r="K56" s="9">
        <f t="shared" si="2"/>
        <v>0.1526861509811567</v>
      </c>
      <c r="L56" s="9">
        <f t="shared" si="3"/>
        <v>-2.4698243323545345E-2</v>
      </c>
    </row>
    <row r="57" spans="2:12" x14ac:dyDescent="0.2">
      <c r="B57" s="67" t="s">
        <v>134</v>
      </c>
      <c r="C57" s="68">
        <v>4.1619371925841843E-2</v>
      </c>
      <c r="D57" s="69">
        <v>0.19975559355562594</v>
      </c>
      <c r="E57" s="70">
        <v>2643</v>
      </c>
      <c r="F57" s="71">
        <v>0</v>
      </c>
      <c r="G57" s="5"/>
      <c r="H57" s="67" t="s">
        <v>134</v>
      </c>
      <c r="I57" s="105">
        <v>7.9345228844706309E-2</v>
      </c>
      <c r="J57" s="99"/>
      <c r="K57" s="9">
        <f t="shared" si="2"/>
        <v>0.38067985432258633</v>
      </c>
      <c r="L57" s="9">
        <f t="shared" si="3"/>
        <v>-1.6531695213377214E-2</v>
      </c>
    </row>
    <row r="58" spans="2:12" x14ac:dyDescent="0.2">
      <c r="B58" s="67" t="s">
        <v>135</v>
      </c>
      <c r="C58" s="68">
        <v>2.6485054861899358E-3</v>
      </c>
      <c r="D58" s="69">
        <v>5.140516231067209E-2</v>
      </c>
      <c r="E58" s="70">
        <v>2643</v>
      </c>
      <c r="F58" s="71">
        <v>0</v>
      </c>
      <c r="G58" s="5"/>
      <c r="H58" s="67" t="s">
        <v>135</v>
      </c>
      <c r="I58" s="105">
        <v>2.2741471517464019E-2</v>
      </c>
      <c r="J58" s="99"/>
      <c r="K58" s="9">
        <f t="shared" si="2"/>
        <v>0.44122495846447685</v>
      </c>
      <c r="L58" s="9">
        <f t="shared" si="3"/>
        <v>-1.1716899503988385E-3</v>
      </c>
    </row>
    <row r="59" spans="2:12" x14ac:dyDescent="0.2">
      <c r="B59" s="67" t="s">
        <v>136</v>
      </c>
      <c r="C59" s="68">
        <v>1.6269390843738175E-2</v>
      </c>
      <c r="D59" s="69">
        <v>0.12653361435441068</v>
      </c>
      <c r="E59" s="70">
        <v>2643</v>
      </c>
      <c r="F59" s="71">
        <v>0</v>
      </c>
      <c r="G59" s="5"/>
      <c r="H59" s="67" t="s">
        <v>136</v>
      </c>
      <c r="I59" s="105">
        <v>2.4661623657669936E-2</v>
      </c>
      <c r="J59" s="99"/>
      <c r="K59" s="9">
        <f t="shared" si="2"/>
        <v>0.19173082336517056</v>
      </c>
      <c r="L59" s="9">
        <f t="shared" si="3"/>
        <v>-3.1709328479624355E-3</v>
      </c>
    </row>
    <row r="60" spans="2:12" x14ac:dyDescent="0.2">
      <c r="B60" s="67" t="s">
        <v>62</v>
      </c>
      <c r="C60" s="68">
        <v>0.22739311388573591</v>
      </c>
      <c r="D60" s="69">
        <v>0.41922784115428652</v>
      </c>
      <c r="E60" s="70">
        <v>2643</v>
      </c>
      <c r="F60" s="71">
        <v>0</v>
      </c>
      <c r="G60" s="5"/>
      <c r="H60" s="67" t="s">
        <v>62</v>
      </c>
      <c r="I60" s="105">
        <v>4.9402927785796462E-2</v>
      </c>
      <c r="J60" s="99"/>
      <c r="K60" s="9">
        <f t="shared" si="2"/>
        <v>9.1046057667398289E-2</v>
      </c>
      <c r="L60" s="9">
        <f t="shared" si="3"/>
        <v>-2.6796611487809194E-2</v>
      </c>
    </row>
    <row r="61" spans="2:12" x14ac:dyDescent="0.2">
      <c r="B61" s="67" t="s">
        <v>137</v>
      </c>
      <c r="C61" s="68">
        <v>4.502459326522891E-2</v>
      </c>
      <c r="D61" s="69">
        <v>0.20739733321189702</v>
      </c>
      <c r="E61" s="70">
        <v>2643</v>
      </c>
      <c r="F61" s="71">
        <v>0</v>
      </c>
      <c r="G61" s="5"/>
      <c r="H61" s="67" t="s">
        <v>137</v>
      </c>
      <c r="I61" s="105">
        <v>4.7970023215636794E-2</v>
      </c>
      <c r="J61" s="99"/>
      <c r="K61" s="9">
        <f t="shared" si="2"/>
        <v>0.22088129930111047</v>
      </c>
      <c r="L61" s="9">
        <f t="shared" si="3"/>
        <v>-1.041397568020291E-2</v>
      </c>
    </row>
    <row r="62" spans="2:12" x14ac:dyDescent="0.2">
      <c r="B62" s="67" t="s">
        <v>138</v>
      </c>
      <c r="C62" s="68">
        <v>0.8868709799470299</v>
      </c>
      <c r="D62" s="69">
        <v>0.31681038526780991</v>
      </c>
      <c r="E62" s="70">
        <v>2643</v>
      </c>
      <c r="F62" s="71">
        <v>0</v>
      </c>
      <c r="G62" s="5"/>
      <c r="H62" s="67" t="s">
        <v>138</v>
      </c>
      <c r="I62" s="105">
        <v>3.7833027618981732E-2</v>
      </c>
      <c r="J62" s="99"/>
      <c r="K62" s="9">
        <f t="shared" si="2"/>
        <v>1.3509700247213565E-2</v>
      </c>
      <c r="L62" s="9">
        <f t="shared" si="3"/>
        <v>-0.10590882066711906</v>
      </c>
    </row>
    <row r="63" spans="2:12" x14ac:dyDescent="0.2">
      <c r="B63" s="67" t="s">
        <v>139</v>
      </c>
      <c r="C63" s="68">
        <v>0.2364737041241014</v>
      </c>
      <c r="D63" s="69">
        <v>0.42499674261672471</v>
      </c>
      <c r="E63" s="70">
        <v>2643</v>
      </c>
      <c r="F63" s="71">
        <v>0</v>
      </c>
      <c r="G63" s="5"/>
      <c r="H63" s="67" t="s">
        <v>139</v>
      </c>
      <c r="I63" s="105">
        <v>8.1136143963317767E-2</v>
      </c>
      <c r="J63" s="99"/>
      <c r="K63" s="9">
        <f t="shared" si="2"/>
        <v>0.14576483358563933</v>
      </c>
      <c r="L63" s="9">
        <f t="shared" si="3"/>
        <v>-4.5145203662549344E-2</v>
      </c>
    </row>
    <row r="64" spans="2:12" x14ac:dyDescent="0.2">
      <c r="B64" s="67" t="s">
        <v>140</v>
      </c>
      <c r="C64" s="68">
        <v>9.1184260310253507E-2</v>
      </c>
      <c r="D64" s="69">
        <v>0.28792543696946982</v>
      </c>
      <c r="E64" s="70">
        <v>2643</v>
      </c>
      <c r="F64" s="71">
        <v>0</v>
      </c>
      <c r="G64" s="5"/>
      <c r="H64" s="67" t="s">
        <v>140</v>
      </c>
      <c r="I64" s="105">
        <v>1.7953727271573516E-2</v>
      </c>
      <c r="J64" s="99"/>
      <c r="K64" s="9">
        <f t="shared" si="2"/>
        <v>5.666963677208274E-2</v>
      </c>
      <c r="L64" s="9">
        <f t="shared" si="3"/>
        <v>-5.6858378276735816E-3</v>
      </c>
    </row>
    <row r="65" spans="2:12" x14ac:dyDescent="0.2">
      <c r="B65" s="67" t="s">
        <v>141</v>
      </c>
      <c r="C65" s="68">
        <v>0.39614074914869468</v>
      </c>
      <c r="D65" s="69">
        <v>0.48918687482560474</v>
      </c>
      <c r="E65" s="70">
        <v>2643</v>
      </c>
      <c r="F65" s="71">
        <v>0</v>
      </c>
      <c r="G65" s="5"/>
      <c r="H65" s="67" t="s">
        <v>141</v>
      </c>
      <c r="I65" s="105">
        <v>4.6664232529270003E-2</v>
      </c>
      <c r="J65" s="99"/>
      <c r="K65" s="9">
        <f t="shared" si="2"/>
        <v>5.7602993757184896E-2</v>
      </c>
      <c r="L65" s="9">
        <f t="shared" si="3"/>
        <v>-3.7788430115145731E-2</v>
      </c>
    </row>
    <row r="66" spans="2:12" x14ac:dyDescent="0.2">
      <c r="B66" s="67" t="s">
        <v>142</v>
      </c>
      <c r="C66" s="68">
        <v>1.0594021944759743E-2</v>
      </c>
      <c r="D66" s="69">
        <v>0.10239998053075217</v>
      </c>
      <c r="E66" s="70">
        <v>2643</v>
      </c>
      <c r="F66" s="71">
        <v>0</v>
      </c>
      <c r="G66" s="5"/>
      <c r="H66" s="67" t="s">
        <v>142</v>
      </c>
      <c r="I66" s="105">
        <v>3.7764326155028303E-3</v>
      </c>
      <c r="J66" s="99"/>
      <c r="K66" s="9">
        <f t="shared" si="0"/>
        <v>3.6488532381890301E-2</v>
      </c>
      <c r="L66" s="9">
        <f t="shared" si="1"/>
        <v>-3.9069939070475278E-4</v>
      </c>
    </row>
    <row r="67" spans="2:12" x14ac:dyDescent="0.2">
      <c r="B67" s="67" t="s">
        <v>143</v>
      </c>
      <c r="C67" s="68">
        <v>2.1566401816118047E-2</v>
      </c>
      <c r="D67" s="69">
        <v>0.14529032655981222</v>
      </c>
      <c r="E67" s="70">
        <v>2643</v>
      </c>
      <c r="F67" s="71">
        <v>0</v>
      </c>
      <c r="G67" s="5"/>
      <c r="H67" s="67" t="s">
        <v>143</v>
      </c>
      <c r="I67" s="105">
        <v>6.0827329846193177E-2</v>
      </c>
      <c r="J67" s="99"/>
      <c r="K67" s="9">
        <f t="shared" si="0"/>
        <v>0.40963156060377942</v>
      </c>
      <c r="L67" s="9">
        <f t="shared" si="1"/>
        <v>-9.0290019158605662E-3</v>
      </c>
    </row>
    <row r="68" spans="2:12" x14ac:dyDescent="0.2">
      <c r="B68" s="67" t="s">
        <v>144</v>
      </c>
      <c r="C68" s="68">
        <v>1.1350737797956867E-3</v>
      </c>
      <c r="D68" s="69">
        <v>3.3678101584956197E-2</v>
      </c>
      <c r="E68" s="70">
        <v>2643</v>
      </c>
      <c r="F68" s="71">
        <v>0</v>
      </c>
      <c r="G68" s="5"/>
      <c r="H68" s="67" t="s">
        <v>144</v>
      </c>
      <c r="I68" s="105">
        <v>4.8709282611578853E-3</v>
      </c>
      <c r="J68" s="99"/>
      <c r="K68" s="9">
        <f t="shared" si="0"/>
        <v>0.14446774518842603</v>
      </c>
      <c r="L68" s="9">
        <f t="shared" si="1"/>
        <v>-1.6416789225957504E-4</v>
      </c>
    </row>
    <row r="69" spans="2:12" x14ac:dyDescent="0.2">
      <c r="B69" s="67" t="s">
        <v>145</v>
      </c>
      <c r="C69" s="68">
        <v>9.0805902383654935E-3</v>
      </c>
      <c r="D69" s="69">
        <v>9.4876440294161868E-2</v>
      </c>
      <c r="E69" s="70">
        <v>2643</v>
      </c>
      <c r="F69" s="71">
        <v>0</v>
      </c>
      <c r="G69" s="5"/>
      <c r="H69" s="67" t="s">
        <v>145</v>
      </c>
      <c r="I69" s="105">
        <v>2.4354522736089001E-3</v>
      </c>
      <c r="J69" s="99"/>
      <c r="K69" s="9">
        <f t="shared" si="0"/>
        <v>2.5436630231748528E-2</v>
      </c>
      <c r="L69" s="9">
        <f t="shared" si="1"/>
        <v>-2.3309626787398424E-4</v>
      </c>
    </row>
    <row r="70" spans="2:12" x14ac:dyDescent="0.2">
      <c r="B70" s="67" t="s">
        <v>63</v>
      </c>
      <c r="C70" s="68">
        <v>4.9186530457813092E-2</v>
      </c>
      <c r="D70" s="69">
        <v>0.21629821340819172</v>
      </c>
      <c r="E70" s="70">
        <v>2643</v>
      </c>
      <c r="F70" s="71">
        <v>0</v>
      </c>
      <c r="G70" s="5"/>
      <c r="H70" s="67" t="s">
        <v>63</v>
      </c>
      <c r="I70" s="105">
        <v>4.5391815656472469E-2</v>
      </c>
      <c r="J70" s="99"/>
      <c r="K70" s="9">
        <f t="shared" si="0"/>
        <v>0.19953539630815745</v>
      </c>
      <c r="L70" s="9">
        <f t="shared" si="1"/>
        <v>-1.0322165348213477E-2</v>
      </c>
    </row>
    <row r="71" spans="2:12" x14ac:dyDescent="0.2">
      <c r="B71" s="67" t="s">
        <v>146</v>
      </c>
      <c r="C71" s="68">
        <v>0.28906545592130156</v>
      </c>
      <c r="D71" s="69">
        <v>0.45341416233133491</v>
      </c>
      <c r="E71" s="70">
        <v>2643</v>
      </c>
      <c r="F71" s="71">
        <v>0</v>
      </c>
      <c r="G71" s="5"/>
      <c r="H71" s="67" t="s">
        <v>146</v>
      </c>
      <c r="I71" s="105">
        <v>7.796578842799079E-2</v>
      </c>
      <c r="J71" s="99"/>
      <c r="K71" s="9">
        <f t="shared" si="0"/>
        <v>0.12224711280474994</v>
      </c>
      <c r="L71" s="9">
        <f t="shared" si="1"/>
        <v>-4.970558498287863E-2</v>
      </c>
    </row>
    <row r="72" spans="2:12" x14ac:dyDescent="0.2">
      <c r="B72" s="67" t="s">
        <v>147</v>
      </c>
      <c r="C72" s="68">
        <v>0.28414680287552024</v>
      </c>
      <c r="D72" s="69">
        <v>0.45109243755796707</v>
      </c>
      <c r="E72" s="70">
        <v>2643</v>
      </c>
      <c r="F72" s="71">
        <v>0</v>
      </c>
      <c r="G72" s="5"/>
      <c r="H72" s="67" t="s">
        <v>147</v>
      </c>
      <c r="I72" s="105">
        <v>-6.6938762323104237E-2</v>
      </c>
      <c r="J72" s="99"/>
      <c r="K72" s="9">
        <f t="shared" ref="K72:K103" si="4">((1-C72)/D72)*I72</f>
        <v>-0.10622728964369338</v>
      </c>
      <c r="L72" s="9">
        <f t="shared" ref="L72:L103" si="5">((0-C72)/D72)*I72</f>
        <v>4.216527194630746E-2</v>
      </c>
    </row>
    <row r="73" spans="2:12" x14ac:dyDescent="0.2">
      <c r="B73" s="67" t="s">
        <v>148</v>
      </c>
      <c r="C73" s="68">
        <v>0.14037079076806658</v>
      </c>
      <c r="D73" s="69">
        <v>0.34743705098922734</v>
      </c>
      <c r="E73" s="70">
        <v>2643</v>
      </c>
      <c r="F73" s="71">
        <v>0</v>
      </c>
      <c r="G73" s="5"/>
      <c r="H73" s="67" t="s">
        <v>148</v>
      </c>
      <c r="I73" s="105">
        <v>-5.5069000856297429E-2</v>
      </c>
      <c r="J73" s="99"/>
      <c r="K73" s="9">
        <f t="shared" si="4"/>
        <v>-0.13625179446034216</v>
      </c>
      <c r="L73" s="9">
        <f t="shared" si="5"/>
        <v>2.2248862563726646E-2</v>
      </c>
    </row>
    <row r="74" spans="2:12" x14ac:dyDescent="0.2">
      <c r="B74" s="67" t="s">
        <v>149</v>
      </c>
      <c r="C74" s="68">
        <v>1.5512674990541053E-2</v>
      </c>
      <c r="D74" s="69">
        <v>0.12360344811774666</v>
      </c>
      <c r="E74" s="70">
        <v>2643</v>
      </c>
      <c r="F74" s="71">
        <v>0</v>
      </c>
      <c r="G74" s="5"/>
      <c r="H74" s="67" t="s">
        <v>149</v>
      </c>
      <c r="I74" s="105">
        <v>-6.2779123719004437E-3</v>
      </c>
      <c r="J74" s="99"/>
      <c r="K74" s="9">
        <f t="shared" si="4"/>
        <v>-5.0002853899095E-2</v>
      </c>
      <c r="L74" s="9">
        <f t="shared" si="5"/>
        <v>7.879004649742103E-4</v>
      </c>
    </row>
    <row r="75" spans="2:12" x14ac:dyDescent="0.2">
      <c r="B75" s="67" t="s">
        <v>151</v>
      </c>
      <c r="C75" s="68">
        <v>3.4052213393870601E-2</v>
      </c>
      <c r="D75" s="69">
        <v>0.18139765727832968</v>
      </c>
      <c r="E75" s="70">
        <v>2643</v>
      </c>
      <c r="F75" s="71">
        <v>0</v>
      </c>
      <c r="G75" s="5"/>
      <c r="H75" s="67" t="s">
        <v>151</v>
      </c>
      <c r="I75" s="105">
        <v>6.4086934069636559E-2</v>
      </c>
      <c r="J75" s="99"/>
      <c r="K75" s="9">
        <f t="shared" si="4"/>
        <v>0.34126478281885564</v>
      </c>
      <c r="L75" s="9">
        <f t="shared" si="5"/>
        <v>-1.2030485880805719E-2</v>
      </c>
    </row>
    <row r="76" spans="2:12" x14ac:dyDescent="0.2">
      <c r="B76" s="67" t="s">
        <v>152</v>
      </c>
      <c r="C76" s="68">
        <v>0.52402572833900873</v>
      </c>
      <c r="D76" s="69">
        <v>0.49951693782825884</v>
      </c>
      <c r="E76" s="70">
        <v>2643</v>
      </c>
      <c r="F76" s="71">
        <v>0</v>
      </c>
      <c r="G76" s="5"/>
      <c r="H76" s="67" t="s">
        <v>152</v>
      </c>
      <c r="I76" s="105">
        <v>7.5786186156134611E-2</v>
      </c>
      <c r="J76" s="99"/>
      <c r="K76" s="9">
        <f t="shared" si="4"/>
        <v>7.2214317525370164E-2</v>
      </c>
      <c r="L76" s="9">
        <f t="shared" si="5"/>
        <v>-7.9504634159489412E-2</v>
      </c>
    </row>
    <row r="77" spans="2:12" x14ac:dyDescent="0.2">
      <c r="B77" s="67" t="s">
        <v>153</v>
      </c>
      <c r="C77" s="68">
        <v>1.8917896329928112E-3</v>
      </c>
      <c r="D77" s="69">
        <v>4.346177003868891E-2</v>
      </c>
      <c r="E77" s="70">
        <v>2643</v>
      </c>
      <c r="F77" s="71">
        <v>0</v>
      </c>
      <c r="G77" s="5"/>
      <c r="H77" s="67" t="s">
        <v>153</v>
      </c>
      <c r="I77" s="105">
        <v>1.4330962514740654E-2</v>
      </c>
      <c r="J77" s="99"/>
      <c r="K77" s="9">
        <f t="shared" si="4"/>
        <v>0.32911341014623702</v>
      </c>
      <c r="L77" s="9">
        <f t="shared" si="5"/>
        <v>-6.2379342332493748E-4</v>
      </c>
    </row>
    <row r="78" spans="2:12" ht="24" x14ac:dyDescent="0.2">
      <c r="B78" s="67" t="s">
        <v>154</v>
      </c>
      <c r="C78" s="68">
        <v>0.20544835414301929</v>
      </c>
      <c r="D78" s="69">
        <v>0.40410532561934021</v>
      </c>
      <c r="E78" s="70">
        <v>2643</v>
      </c>
      <c r="F78" s="71">
        <v>0</v>
      </c>
      <c r="G78" s="5"/>
      <c r="H78" s="67" t="s">
        <v>154</v>
      </c>
      <c r="I78" s="105">
        <v>-6.6072902954394441E-2</v>
      </c>
      <c r="J78" s="99"/>
      <c r="K78" s="9">
        <f t="shared" si="4"/>
        <v>-0.12991250166897114</v>
      </c>
      <c r="L78" s="9">
        <f t="shared" si="5"/>
        <v>3.3591661145833965E-2</v>
      </c>
    </row>
    <row r="79" spans="2:12" x14ac:dyDescent="0.2">
      <c r="B79" s="67" t="s">
        <v>155</v>
      </c>
      <c r="C79" s="68">
        <v>2.0052970109723799E-2</v>
      </c>
      <c r="D79" s="69">
        <v>0.14020801106917238</v>
      </c>
      <c r="E79" s="70">
        <v>2643</v>
      </c>
      <c r="F79" s="71">
        <v>0</v>
      </c>
      <c r="G79" s="5"/>
      <c r="H79" s="67" t="s">
        <v>155</v>
      </c>
      <c r="I79" s="105">
        <v>-1.5281706386606711E-2</v>
      </c>
      <c r="J79" s="99"/>
      <c r="K79" s="9">
        <f t="shared" si="4"/>
        <v>-0.10680746892431406</v>
      </c>
      <c r="L79" s="9">
        <f t="shared" si="5"/>
        <v>2.1856354644743804E-3</v>
      </c>
    </row>
    <row r="80" spans="2:12" x14ac:dyDescent="0.2">
      <c r="B80" s="67" t="s">
        <v>156</v>
      </c>
      <c r="C80" s="68">
        <v>7.5671585319712449E-3</v>
      </c>
      <c r="D80" s="69">
        <v>8.6676058679028528E-2</v>
      </c>
      <c r="E80" s="70">
        <v>2643</v>
      </c>
      <c r="F80" s="71">
        <v>0</v>
      </c>
      <c r="G80" s="5"/>
      <c r="H80" s="67" t="s">
        <v>156</v>
      </c>
      <c r="I80" s="105">
        <v>-1.5039896002451076E-2</v>
      </c>
      <c r="J80" s="99"/>
      <c r="K80" s="9">
        <f t="shared" si="4"/>
        <v>-0.17220541580425563</v>
      </c>
      <c r="L80" s="9">
        <f t="shared" si="5"/>
        <v>1.3130416759760248E-3</v>
      </c>
    </row>
    <row r="81" spans="2:12" x14ac:dyDescent="0.2">
      <c r="B81" s="67" t="s">
        <v>157</v>
      </c>
      <c r="C81" s="68">
        <v>1.5134317063942491E-3</v>
      </c>
      <c r="D81" s="69">
        <v>3.8880756159520843E-2</v>
      </c>
      <c r="E81" s="70">
        <v>2643</v>
      </c>
      <c r="F81" s="71">
        <v>0</v>
      </c>
      <c r="G81" s="5"/>
      <c r="H81" s="67" t="s">
        <v>157</v>
      </c>
      <c r="I81" s="105">
        <v>-5.9776006593639862E-4</v>
      </c>
      <c r="J81" s="99"/>
      <c r="K81" s="9">
        <f t="shared" si="4"/>
        <v>-1.5350920502960445E-2</v>
      </c>
      <c r="L81" s="9">
        <f t="shared" si="5"/>
        <v>2.3267784013581581E-5</v>
      </c>
    </row>
    <row r="82" spans="2:12" x14ac:dyDescent="0.2">
      <c r="B82" s="67" t="s">
        <v>158</v>
      </c>
      <c r="C82" s="68">
        <v>0.73060915626182366</v>
      </c>
      <c r="D82" s="69">
        <v>0.44372729623166002</v>
      </c>
      <c r="E82" s="70">
        <v>2643</v>
      </c>
      <c r="F82" s="71">
        <v>0</v>
      </c>
      <c r="G82" s="5"/>
      <c r="H82" s="67" t="s">
        <v>158</v>
      </c>
      <c r="I82" s="105">
        <v>6.5790994673569955E-2</v>
      </c>
      <c r="J82" s="99"/>
      <c r="K82" s="9">
        <f t="shared" si="4"/>
        <v>3.9942306267843036E-2</v>
      </c>
      <c r="L82" s="9">
        <f t="shared" si="5"/>
        <v>-0.10832667612809675</v>
      </c>
    </row>
    <row r="83" spans="2:12" x14ac:dyDescent="0.2">
      <c r="B83" s="67" t="s">
        <v>159</v>
      </c>
      <c r="C83" s="68">
        <v>4.1619371925841848E-3</v>
      </c>
      <c r="D83" s="69">
        <v>6.4390870572243492E-2</v>
      </c>
      <c r="E83" s="70">
        <v>2643</v>
      </c>
      <c r="F83" s="71">
        <v>0</v>
      </c>
      <c r="G83" s="5"/>
      <c r="H83" s="67" t="s">
        <v>159</v>
      </c>
      <c r="I83" s="105">
        <v>-5.8669212211538736E-3</v>
      </c>
      <c r="J83" s="99"/>
      <c r="K83" s="9">
        <f t="shared" si="4"/>
        <v>-9.0734966177582296E-2</v>
      </c>
      <c r="L83" s="9">
        <f t="shared" si="5"/>
        <v>3.7921148478472838E-4</v>
      </c>
    </row>
    <row r="84" spans="2:12" x14ac:dyDescent="0.2">
      <c r="B84" s="67" t="s">
        <v>160</v>
      </c>
      <c r="C84" s="68">
        <v>2.4214907302307985E-2</v>
      </c>
      <c r="D84" s="69">
        <v>0.15374488283508606</v>
      </c>
      <c r="E84" s="70">
        <v>2643</v>
      </c>
      <c r="F84" s="71">
        <v>0</v>
      </c>
      <c r="G84" s="5"/>
      <c r="H84" s="67" t="s">
        <v>160</v>
      </c>
      <c r="I84" s="105">
        <v>4.9338861140084912E-3</v>
      </c>
      <c r="J84" s="99"/>
      <c r="K84" s="9">
        <f t="shared" si="4"/>
        <v>3.1314294370901399E-2</v>
      </c>
      <c r="L84" s="9">
        <f t="shared" si="5"/>
        <v>-7.7708989520654899E-4</v>
      </c>
    </row>
    <row r="85" spans="2:12" x14ac:dyDescent="0.2">
      <c r="B85" s="67" t="s">
        <v>161</v>
      </c>
      <c r="C85" s="68">
        <v>5.6753688989784334E-3</v>
      </c>
      <c r="D85" s="69">
        <v>7.5135178371794967E-2</v>
      </c>
      <c r="E85" s="70">
        <v>2643</v>
      </c>
      <c r="F85" s="71">
        <v>0</v>
      </c>
      <c r="G85" s="5"/>
      <c r="H85" s="67" t="s">
        <v>161</v>
      </c>
      <c r="I85" s="105">
        <v>6.061410201706998E-3</v>
      </c>
      <c r="J85" s="99"/>
      <c r="K85" s="9">
        <f t="shared" si="4"/>
        <v>8.0215547408971896E-2</v>
      </c>
      <c r="L85" s="9">
        <f t="shared" si="5"/>
        <v>-4.5785129799641498E-4</v>
      </c>
    </row>
    <row r="86" spans="2:12" x14ac:dyDescent="0.2">
      <c r="B86" s="67" t="s">
        <v>162</v>
      </c>
      <c r="C86" s="68">
        <v>7.5671585319712453E-4</v>
      </c>
      <c r="D86" s="69">
        <v>2.7503262268092622E-2</v>
      </c>
      <c r="E86" s="70">
        <v>2643</v>
      </c>
      <c r="F86" s="71">
        <v>0</v>
      </c>
      <c r="G86" s="5"/>
      <c r="H86" s="67" t="s">
        <v>162</v>
      </c>
      <c r="I86" s="105">
        <v>5.104885178591069E-3</v>
      </c>
      <c r="J86" s="99"/>
      <c r="K86" s="9">
        <f t="shared" si="4"/>
        <v>0.18546971560408421</v>
      </c>
      <c r="L86" s="9">
        <f t="shared" si="5"/>
        <v>-1.4045415797355867E-4</v>
      </c>
    </row>
    <row r="87" spans="2:12" x14ac:dyDescent="0.2">
      <c r="B87" s="67" t="s">
        <v>163</v>
      </c>
      <c r="C87" s="68">
        <v>3.0268634127884981E-3</v>
      </c>
      <c r="D87" s="69">
        <v>5.4944005260967085E-2</v>
      </c>
      <c r="E87" s="70">
        <v>2643</v>
      </c>
      <c r="F87" s="71">
        <v>0</v>
      </c>
      <c r="G87" s="5"/>
      <c r="H87" s="67" t="s">
        <v>163</v>
      </c>
      <c r="I87" s="105">
        <v>-7.6689848350659151E-3</v>
      </c>
      <c r="J87" s="99"/>
      <c r="K87" s="9">
        <f t="shared" si="4"/>
        <v>-0.13915570641674857</v>
      </c>
      <c r="L87" s="9">
        <f t="shared" si="5"/>
        <v>4.2248411815331638E-4</v>
      </c>
    </row>
    <row r="88" spans="2:12" x14ac:dyDescent="0.2">
      <c r="B88" s="67" t="s">
        <v>164</v>
      </c>
      <c r="C88" s="68">
        <v>0.2213393870601589</v>
      </c>
      <c r="D88" s="69">
        <v>0.41522704248297448</v>
      </c>
      <c r="E88" s="70">
        <v>2643</v>
      </c>
      <c r="F88" s="71">
        <v>0</v>
      </c>
      <c r="G88" s="5"/>
      <c r="H88" s="67" t="s">
        <v>164</v>
      </c>
      <c r="I88" s="105">
        <v>-6.0647390181036015E-2</v>
      </c>
      <c r="J88" s="99"/>
      <c r="K88" s="9">
        <f t="shared" si="4"/>
        <v>-0.11372990961566169</v>
      </c>
      <c r="L88" s="9">
        <f t="shared" si="5"/>
        <v>3.2328472849932982E-2</v>
      </c>
    </row>
    <row r="89" spans="2:12" x14ac:dyDescent="0.2">
      <c r="B89" s="67" t="s">
        <v>165</v>
      </c>
      <c r="C89" s="68">
        <v>4.1619371925841843E-2</v>
      </c>
      <c r="D89" s="69">
        <v>0.19975559355562603</v>
      </c>
      <c r="E89" s="70">
        <v>2643</v>
      </c>
      <c r="F89" s="71">
        <v>0</v>
      </c>
      <c r="G89" s="5"/>
      <c r="H89" s="67" t="s">
        <v>165</v>
      </c>
      <c r="I89" s="105">
        <v>-1.9589191704907812E-2</v>
      </c>
      <c r="J89" s="99"/>
      <c r="K89" s="9">
        <f t="shared" si="4"/>
        <v>-9.3984361165769609E-2</v>
      </c>
      <c r="L89" s="9">
        <f t="shared" si="5"/>
        <v>4.0814369238984039E-3</v>
      </c>
    </row>
    <row r="90" spans="2:12" x14ac:dyDescent="0.2">
      <c r="B90" s="67" t="s">
        <v>166</v>
      </c>
      <c r="C90" s="68">
        <v>4.0862656072644721E-2</v>
      </c>
      <c r="D90" s="69">
        <v>0.19800942898828383</v>
      </c>
      <c r="E90" s="70">
        <v>2643</v>
      </c>
      <c r="F90" s="71">
        <v>0</v>
      </c>
      <c r="G90" s="5"/>
      <c r="H90" s="67" t="s">
        <v>166</v>
      </c>
      <c r="I90" s="105">
        <v>-2.0979968230457505E-2</v>
      </c>
      <c r="J90" s="99"/>
      <c r="K90" s="9">
        <f t="shared" si="4"/>
        <v>-0.10162481204585445</v>
      </c>
      <c r="L90" s="9">
        <f t="shared" si="5"/>
        <v>4.3295777913026747E-3</v>
      </c>
    </row>
    <row r="91" spans="2:12" x14ac:dyDescent="0.2">
      <c r="B91" s="67" t="s">
        <v>167</v>
      </c>
      <c r="C91" s="68">
        <v>2.043132803632236E-2</v>
      </c>
      <c r="D91" s="69">
        <v>0.14149722311994531</v>
      </c>
      <c r="E91" s="70">
        <v>2643</v>
      </c>
      <c r="F91" s="71">
        <v>0</v>
      </c>
      <c r="G91" s="5"/>
      <c r="H91" s="67" t="s">
        <v>167</v>
      </c>
      <c r="I91" s="105">
        <v>-1.311952358030413E-2</v>
      </c>
      <c r="J91" s="99"/>
      <c r="K91" s="9">
        <f t="shared" si="4"/>
        <v>-9.0824922263390603E-2</v>
      </c>
      <c r="L91" s="9">
        <f t="shared" si="5"/>
        <v>1.8943784481356095E-3</v>
      </c>
    </row>
    <row r="92" spans="2:12" x14ac:dyDescent="0.2">
      <c r="B92" s="67" t="s">
        <v>168</v>
      </c>
      <c r="C92" s="68">
        <v>0.41619371925841847</v>
      </c>
      <c r="D92" s="69">
        <v>0.49301975030639256</v>
      </c>
      <c r="E92" s="70">
        <v>2643</v>
      </c>
      <c r="F92" s="71">
        <v>0</v>
      </c>
      <c r="G92" s="5"/>
      <c r="H92" s="67" t="s">
        <v>168</v>
      </c>
      <c r="I92" s="105">
        <v>8.8302798544346375E-2</v>
      </c>
      <c r="J92" s="99"/>
      <c r="K92" s="9">
        <f t="shared" si="4"/>
        <v>0.10456321144378215</v>
      </c>
      <c r="L92" s="9">
        <f t="shared" si="5"/>
        <v>-7.4542794937239379E-2</v>
      </c>
    </row>
    <row r="93" spans="2:12" x14ac:dyDescent="0.2">
      <c r="B93" s="67" t="s">
        <v>169</v>
      </c>
      <c r="C93" s="68">
        <v>1.172909572455543E-2</v>
      </c>
      <c r="D93" s="69">
        <v>0.10768431382076968</v>
      </c>
      <c r="E93" s="70">
        <v>2643</v>
      </c>
      <c r="F93" s="71">
        <v>0</v>
      </c>
      <c r="G93" s="5"/>
      <c r="H93" s="67" t="s">
        <v>169</v>
      </c>
      <c r="I93" s="105">
        <v>1.3730022156196391E-2</v>
      </c>
      <c r="J93" s="99"/>
      <c r="K93" s="9">
        <f t="shared" si="4"/>
        <v>0.12600703789235615</v>
      </c>
      <c r="L93" s="9">
        <f t="shared" si="5"/>
        <v>-1.4954893471144871E-3</v>
      </c>
    </row>
    <row r="94" spans="2:12" x14ac:dyDescent="0.2">
      <c r="B94" s="67" t="s">
        <v>170</v>
      </c>
      <c r="C94" s="68">
        <v>0.2175558077941733</v>
      </c>
      <c r="D94" s="69">
        <v>0.41266173647470594</v>
      </c>
      <c r="E94" s="70">
        <v>2643</v>
      </c>
      <c r="F94" s="71">
        <v>0</v>
      </c>
      <c r="G94" s="5"/>
      <c r="H94" s="67" t="s">
        <v>170</v>
      </c>
      <c r="I94" s="105">
        <v>-2.0505774063278494E-2</v>
      </c>
      <c r="J94" s="99"/>
      <c r="K94" s="9">
        <f t="shared" si="4"/>
        <v>-3.8880813034819835E-2</v>
      </c>
      <c r="L94" s="9">
        <f t="shared" si="5"/>
        <v>1.0810670935697004E-2</v>
      </c>
    </row>
    <row r="95" spans="2:12" x14ac:dyDescent="0.2">
      <c r="B95" s="67" t="s">
        <v>171</v>
      </c>
      <c r="C95" s="68">
        <v>7.1888006053726829E-3</v>
      </c>
      <c r="D95" s="69">
        <v>8.4497474281283236E-2</v>
      </c>
      <c r="E95" s="70">
        <v>2643</v>
      </c>
      <c r="F95" s="71">
        <v>0</v>
      </c>
      <c r="G95" s="5"/>
      <c r="H95" s="67" t="s">
        <v>171</v>
      </c>
      <c r="I95" s="105">
        <v>9.1487823707125139E-3</v>
      </c>
      <c r="J95" s="99"/>
      <c r="K95" s="9">
        <f t="shared" si="4"/>
        <v>0.10749449821696579</v>
      </c>
      <c r="L95" s="9">
        <f t="shared" si="5"/>
        <v>-7.7835193068687115E-4</v>
      </c>
    </row>
    <row r="96" spans="2:12" x14ac:dyDescent="0.2">
      <c r="B96" s="67" t="s">
        <v>172</v>
      </c>
      <c r="C96" s="68">
        <v>1.8917896329928113E-2</v>
      </c>
      <c r="D96" s="69">
        <v>0.13626090603346921</v>
      </c>
      <c r="E96" s="70">
        <v>2643</v>
      </c>
      <c r="F96" s="71">
        <v>0</v>
      </c>
      <c r="G96" s="5"/>
      <c r="H96" s="67" t="s">
        <v>172</v>
      </c>
      <c r="I96" s="105">
        <v>-1.1776740233240251E-2</v>
      </c>
      <c r="J96" s="99"/>
      <c r="K96" s="9">
        <f t="shared" si="4"/>
        <v>-8.479283911091394E-2</v>
      </c>
      <c r="L96" s="9">
        <f t="shared" si="5"/>
        <v>1.6350335347264549E-3</v>
      </c>
    </row>
    <row r="97" spans="2:13" ht="24" x14ac:dyDescent="0.2">
      <c r="B97" s="67" t="s">
        <v>173</v>
      </c>
      <c r="C97" s="68">
        <v>1.1350737797956867E-3</v>
      </c>
      <c r="D97" s="69">
        <v>3.367810158495619E-2</v>
      </c>
      <c r="E97" s="70">
        <v>2643</v>
      </c>
      <c r="F97" s="71">
        <v>0</v>
      </c>
      <c r="G97" s="5"/>
      <c r="H97" s="67" t="s">
        <v>173</v>
      </c>
      <c r="I97" s="105">
        <v>-5.7147988739671392E-3</v>
      </c>
      <c r="J97" s="99"/>
      <c r="K97" s="9">
        <f t="shared" si="4"/>
        <v>-0.16949625682459377</v>
      </c>
      <c r="L97" s="9">
        <f t="shared" si="5"/>
        <v>1.926093827552202E-4</v>
      </c>
    </row>
    <row r="98" spans="2:13" x14ac:dyDescent="0.2">
      <c r="B98" s="67" t="s">
        <v>47</v>
      </c>
      <c r="C98" s="68">
        <v>0.83768444948921683</v>
      </c>
      <c r="D98" s="69">
        <v>0.36880981152149683</v>
      </c>
      <c r="E98" s="70">
        <v>2643</v>
      </c>
      <c r="F98" s="71">
        <v>0</v>
      </c>
      <c r="G98" s="5"/>
      <c r="H98" s="67" t="s">
        <v>47</v>
      </c>
      <c r="I98" s="105">
        <v>-2.8010706849242221E-2</v>
      </c>
      <c r="J98" s="99"/>
      <c r="K98" s="9">
        <f t="shared" si="4"/>
        <v>-1.2327690751160804E-2</v>
      </c>
      <c r="L98" s="9">
        <f t="shared" si="5"/>
        <v>6.3621229191305417E-2</v>
      </c>
    </row>
    <row r="99" spans="2:13" x14ac:dyDescent="0.2">
      <c r="B99" s="67" t="s">
        <v>48</v>
      </c>
      <c r="C99" s="72">
        <v>2.0609156261823687</v>
      </c>
      <c r="D99" s="73">
        <v>1.2364622839499673</v>
      </c>
      <c r="E99" s="70">
        <v>2643</v>
      </c>
      <c r="F99" s="71">
        <v>0</v>
      </c>
      <c r="G99" s="5"/>
      <c r="H99" s="67" t="s">
        <v>48</v>
      </c>
      <c r="I99" s="105">
        <v>-9.6756967581189315E-3</v>
      </c>
      <c r="J99" s="99"/>
      <c r="K99" s="9"/>
      <c r="L99" s="9"/>
      <c r="M99" s="2" t="str">
        <f>"((memsleep-"&amp;C99&amp;")/"&amp;D99&amp;")*("&amp;I99&amp;")"</f>
        <v>((memsleep-2.06091562618237)/1.23646228394997)*(-0.00967569675811893)</v>
      </c>
    </row>
    <row r="100" spans="2:13" x14ac:dyDescent="0.2">
      <c r="B100" s="67" t="s">
        <v>64</v>
      </c>
      <c r="C100" s="74">
        <v>0.16269390843738177</v>
      </c>
      <c r="D100" s="75">
        <v>0.36915601276527077</v>
      </c>
      <c r="E100" s="70">
        <v>2643</v>
      </c>
      <c r="F100" s="71">
        <v>0</v>
      </c>
      <c r="G100" s="5"/>
      <c r="H100" s="67" t="s">
        <v>64</v>
      </c>
      <c r="I100" s="105">
        <v>-5.2213197080891553E-3</v>
      </c>
      <c r="J100" s="99"/>
      <c r="K100" s="9">
        <f t="shared" si="4"/>
        <v>-1.1842805335420214E-2</v>
      </c>
      <c r="L100" s="9">
        <f t="shared" si="5"/>
        <v>2.301132532413327E-3</v>
      </c>
    </row>
    <row r="101" spans="2:13" x14ac:dyDescent="0.2">
      <c r="B101" s="67" t="s">
        <v>65</v>
      </c>
      <c r="C101" s="74">
        <v>8.7779038970866446E-2</v>
      </c>
      <c r="D101" s="75">
        <v>0.28302683148855151</v>
      </c>
      <c r="E101" s="70">
        <v>2643</v>
      </c>
      <c r="F101" s="71">
        <v>0</v>
      </c>
      <c r="G101" s="5"/>
      <c r="H101" s="67" t="s">
        <v>65</v>
      </c>
      <c r="I101" s="105">
        <v>-3.0390496756940687E-3</v>
      </c>
      <c r="J101" s="99"/>
      <c r="K101" s="9">
        <f t="shared" si="4"/>
        <v>-9.7951307344125767E-3</v>
      </c>
      <c r="L101" s="9">
        <f t="shared" si="5"/>
        <v>9.4254265051170374E-4</v>
      </c>
    </row>
    <row r="102" spans="2:13" x14ac:dyDescent="0.2">
      <c r="B102" s="67" t="s">
        <v>66</v>
      </c>
      <c r="C102" s="74">
        <v>6.3185773741959897E-2</v>
      </c>
      <c r="D102" s="75">
        <v>0.24334283733422088</v>
      </c>
      <c r="E102" s="70">
        <v>2643</v>
      </c>
      <c r="F102" s="71">
        <v>0</v>
      </c>
      <c r="G102" s="5"/>
      <c r="H102" s="67" t="s">
        <v>66</v>
      </c>
      <c r="I102" s="105">
        <v>1.0160746231451544E-2</v>
      </c>
      <c r="J102" s="99"/>
      <c r="K102" s="9">
        <f t="shared" si="4"/>
        <v>3.9116547350633579E-2</v>
      </c>
      <c r="L102" s="9">
        <f t="shared" si="5"/>
        <v>-2.638313169449034E-3</v>
      </c>
    </row>
    <row r="103" spans="2:13" x14ac:dyDescent="0.2">
      <c r="B103" s="67" t="s">
        <v>67</v>
      </c>
      <c r="C103" s="74">
        <v>7.5671585319712449E-3</v>
      </c>
      <c r="D103" s="75">
        <v>8.6676058679028459E-2</v>
      </c>
      <c r="E103" s="70">
        <v>2643</v>
      </c>
      <c r="F103" s="71">
        <v>0</v>
      </c>
      <c r="G103" s="5"/>
      <c r="H103" s="67" t="s">
        <v>67</v>
      </c>
      <c r="I103" s="105">
        <v>-1.7780006867192605E-3</v>
      </c>
      <c r="J103" s="99"/>
      <c r="K103" s="9">
        <f t="shared" si="4"/>
        <v>-2.0357943133838406E-2</v>
      </c>
      <c r="L103" s="9">
        <f t="shared" si="5"/>
        <v>1.5522640590040721E-4</v>
      </c>
    </row>
    <row r="104" spans="2:13" x14ac:dyDescent="0.2">
      <c r="B104" s="67" t="s">
        <v>68</v>
      </c>
      <c r="C104" s="74">
        <v>7.5671585319712453E-4</v>
      </c>
      <c r="D104" s="75">
        <v>2.7503262268092615E-2</v>
      </c>
      <c r="E104" s="70">
        <v>2643</v>
      </c>
      <c r="F104" s="71">
        <v>0</v>
      </c>
      <c r="G104" s="5"/>
      <c r="H104" s="67" t="s">
        <v>68</v>
      </c>
      <c r="I104" s="105">
        <v>5.4548469942671701E-4</v>
      </c>
      <c r="J104" s="99"/>
      <c r="K104" s="9">
        <f t="shared" ref="K104:K121" si="6">((1-C104)/D104)*I104</f>
        <v>1.981844616081559E-2</v>
      </c>
      <c r="L104" s="9">
        <f t="shared" ref="L104:L121" si="7">((0-C104)/D104)*I104</f>
        <v>-1.5008289406145847E-5</v>
      </c>
    </row>
    <row r="105" spans="2:13" x14ac:dyDescent="0.2">
      <c r="B105" s="67" t="s">
        <v>69</v>
      </c>
      <c r="C105" s="74">
        <v>3.0268634127884981E-3</v>
      </c>
      <c r="D105" s="75">
        <v>5.4944005260967106E-2</v>
      </c>
      <c r="E105" s="70">
        <v>2643</v>
      </c>
      <c r="F105" s="71">
        <v>0</v>
      </c>
      <c r="G105" s="5"/>
      <c r="H105" s="67" t="s">
        <v>69</v>
      </c>
      <c r="I105" s="105">
        <v>-1.4843178084492984E-3</v>
      </c>
      <c r="J105" s="99"/>
      <c r="K105" s="9">
        <f t="shared" si="6"/>
        <v>-2.6933329198576623E-2</v>
      </c>
      <c r="L105" s="9">
        <f t="shared" si="7"/>
        <v>8.1771018439701318E-5</v>
      </c>
    </row>
    <row r="106" spans="2:13" x14ac:dyDescent="0.2">
      <c r="B106" s="67" t="s">
        <v>176</v>
      </c>
      <c r="C106" s="74">
        <v>5.2970109723798715E-3</v>
      </c>
      <c r="D106" s="75">
        <v>7.2601287534716175E-2</v>
      </c>
      <c r="E106" s="70">
        <v>2643</v>
      </c>
      <c r="F106" s="71">
        <v>0</v>
      </c>
      <c r="G106" s="5"/>
      <c r="H106" s="67" t="s">
        <v>176</v>
      </c>
      <c r="I106" s="105">
        <v>-4.3332916262310865E-3</v>
      </c>
      <c r="J106" s="99"/>
      <c r="K106" s="9">
        <f t="shared" si="6"/>
        <v>-5.9369995757710486E-2</v>
      </c>
      <c r="L106" s="9">
        <f t="shared" si="7"/>
        <v>3.161582124792495E-4</v>
      </c>
    </row>
    <row r="107" spans="2:13" x14ac:dyDescent="0.2">
      <c r="B107" s="67" t="s">
        <v>177</v>
      </c>
      <c r="C107" s="74">
        <v>0.18955732122587968</v>
      </c>
      <c r="D107" s="75">
        <v>0.39202485962293898</v>
      </c>
      <c r="E107" s="70">
        <v>2643</v>
      </c>
      <c r="F107" s="71">
        <v>0</v>
      </c>
      <c r="G107" s="5"/>
      <c r="H107" s="67" t="s">
        <v>177</v>
      </c>
      <c r="I107" s="105">
        <v>-1.4907121027245842E-2</v>
      </c>
      <c r="J107" s="99"/>
      <c r="K107" s="9">
        <f t="shared" si="6"/>
        <v>-3.0817859637144823E-2</v>
      </c>
      <c r="L107" s="9">
        <f t="shared" si="7"/>
        <v>7.2080988226935361E-3</v>
      </c>
    </row>
    <row r="108" spans="2:13" x14ac:dyDescent="0.2">
      <c r="B108" s="67" t="s">
        <v>178</v>
      </c>
      <c r="C108" s="74">
        <v>0.10821036700718881</v>
      </c>
      <c r="D108" s="75">
        <v>0.31070469770077075</v>
      </c>
      <c r="E108" s="70">
        <v>2643</v>
      </c>
      <c r="F108" s="71">
        <v>0</v>
      </c>
      <c r="G108" s="5"/>
      <c r="H108" s="67" t="s">
        <v>178</v>
      </c>
      <c r="I108" s="105">
        <v>-4.7674114969721935E-3</v>
      </c>
      <c r="J108" s="99"/>
      <c r="K108" s="9">
        <f t="shared" si="6"/>
        <v>-1.3683501346043519E-2</v>
      </c>
      <c r="L108" s="9">
        <f t="shared" si="7"/>
        <v>1.6603654581962015E-3</v>
      </c>
    </row>
    <row r="109" spans="2:13" x14ac:dyDescent="0.2">
      <c r="B109" s="67" t="s">
        <v>179</v>
      </c>
      <c r="C109" s="74">
        <v>4.6916382898221719E-2</v>
      </c>
      <c r="D109" s="75">
        <v>0.21149978884513398</v>
      </c>
      <c r="E109" s="70">
        <v>2643</v>
      </c>
      <c r="F109" s="71">
        <v>0</v>
      </c>
      <c r="G109" s="5"/>
      <c r="H109" s="67" t="s">
        <v>179</v>
      </c>
      <c r="I109" s="105">
        <v>6.2764835900558846E-3</v>
      </c>
      <c r="J109" s="99"/>
      <c r="K109" s="9">
        <f t="shared" si="6"/>
        <v>2.8283780874460415E-2</v>
      </c>
      <c r="L109" s="9">
        <f t="shared" si="7"/>
        <v>-1.3922940962417991E-3</v>
      </c>
    </row>
    <row r="110" spans="2:13" x14ac:dyDescent="0.2">
      <c r="B110" s="67" t="s">
        <v>180</v>
      </c>
      <c r="C110" s="74">
        <v>0.14491108588724932</v>
      </c>
      <c r="D110" s="75">
        <v>0.35207778097333525</v>
      </c>
      <c r="E110" s="70">
        <v>2643</v>
      </c>
      <c r="F110" s="71">
        <v>0</v>
      </c>
      <c r="G110" s="5"/>
      <c r="H110" s="67" t="s">
        <v>180</v>
      </c>
      <c r="I110" s="105">
        <v>-6.772971905079278E-3</v>
      </c>
      <c r="J110" s="99"/>
      <c r="K110" s="9">
        <f t="shared" si="6"/>
        <v>-1.6449470840277276E-2</v>
      </c>
      <c r="L110" s="9">
        <f t="shared" si="7"/>
        <v>2.7876758105425648E-3</v>
      </c>
    </row>
    <row r="111" spans="2:13" x14ac:dyDescent="0.2">
      <c r="B111" s="67" t="s">
        <v>181</v>
      </c>
      <c r="C111" s="74">
        <v>6.6590995081346957E-2</v>
      </c>
      <c r="D111" s="75">
        <v>0.24935950114672845</v>
      </c>
      <c r="E111" s="70">
        <v>2643</v>
      </c>
      <c r="F111" s="71">
        <v>0</v>
      </c>
      <c r="G111" s="5"/>
      <c r="H111" s="67" t="s">
        <v>181</v>
      </c>
      <c r="I111" s="105">
        <v>-4.5902345938848062E-3</v>
      </c>
      <c r="J111" s="99"/>
      <c r="K111" s="9">
        <f t="shared" si="6"/>
        <v>-1.7182286156804848E-2</v>
      </c>
      <c r="L111" s="9">
        <f t="shared" si="7"/>
        <v>1.2258136860955223E-3</v>
      </c>
    </row>
    <row r="112" spans="2:13" x14ac:dyDescent="0.2">
      <c r="B112" s="67" t="s">
        <v>182</v>
      </c>
      <c r="C112" s="74">
        <v>3.934922436625047E-2</v>
      </c>
      <c r="D112" s="75">
        <v>0.19446123155414963</v>
      </c>
      <c r="E112" s="70">
        <v>2643</v>
      </c>
      <c r="F112" s="71">
        <v>0</v>
      </c>
      <c r="G112" s="5"/>
      <c r="H112" s="67" t="s">
        <v>182</v>
      </c>
      <c r="I112" s="105">
        <v>7.7815369602115617E-3</v>
      </c>
      <c r="J112" s="99"/>
      <c r="K112" s="9">
        <f t="shared" si="6"/>
        <v>3.8441284448866325E-2</v>
      </c>
      <c r="L112" s="9">
        <f t="shared" si="7"/>
        <v>-1.5745937702568325E-3</v>
      </c>
    </row>
    <row r="113" spans="2:13" x14ac:dyDescent="0.2">
      <c r="B113" s="67" t="s">
        <v>183</v>
      </c>
      <c r="C113" s="74">
        <v>1.1350737797956867E-2</v>
      </c>
      <c r="D113" s="75">
        <v>0.10595350891189306</v>
      </c>
      <c r="E113" s="70">
        <v>2643</v>
      </c>
      <c r="F113" s="71">
        <v>0</v>
      </c>
      <c r="G113" s="5"/>
      <c r="H113" s="67" t="s">
        <v>183</v>
      </c>
      <c r="I113" s="105">
        <v>-7.3129053360890192E-3</v>
      </c>
      <c r="J113" s="99"/>
      <c r="K113" s="9">
        <f t="shared" si="6"/>
        <v>-6.8236517500235905E-2</v>
      </c>
      <c r="L113" s="9">
        <f t="shared" si="7"/>
        <v>7.8342729621396E-4</v>
      </c>
    </row>
    <row r="114" spans="2:13" x14ac:dyDescent="0.2">
      <c r="B114" s="67" t="s">
        <v>184</v>
      </c>
      <c r="C114" s="74">
        <v>5.2970109723798715E-3</v>
      </c>
      <c r="D114" s="75">
        <v>7.2601287534713788E-2</v>
      </c>
      <c r="E114" s="70">
        <v>2643</v>
      </c>
      <c r="F114" s="71">
        <v>0</v>
      </c>
      <c r="G114" s="5"/>
      <c r="H114" s="67" t="s">
        <v>184</v>
      </c>
      <c r="I114" s="105">
        <v>-4.4484288666658007E-3</v>
      </c>
      <c r="J114" s="99"/>
      <c r="K114" s="9">
        <f t="shared" si="6"/>
        <v>-6.0947479588891622E-2</v>
      </c>
      <c r="L114" s="9">
        <f t="shared" si="7"/>
        <v>3.245586588986241E-4</v>
      </c>
    </row>
    <row r="115" spans="2:13" x14ac:dyDescent="0.2">
      <c r="B115" s="67" t="s">
        <v>185</v>
      </c>
      <c r="C115" s="74">
        <v>7.1888006053726829E-3</v>
      </c>
      <c r="D115" s="75">
        <v>8.4497474281281404E-2</v>
      </c>
      <c r="E115" s="70">
        <v>2643</v>
      </c>
      <c r="F115" s="71">
        <v>0</v>
      </c>
      <c r="G115" s="5"/>
      <c r="H115" s="67" t="s">
        <v>185</v>
      </c>
      <c r="I115" s="105">
        <v>2.7907706301658368E-3</v>
      </c>
      <c r="J115" s="99"/>
      <c r="K115" s="9">
        <f t="shared" si="6"/>
        <v>3.2790427881274967E-2</v>
      </c>
      <c r="L115" s="9">
        <f t="shared" si="7"/>
        <v>-2.374306896891099E-4</v>
      </c>
    </row>
    <row r="116" spans="2:13" x14ac:dyDescent="0.2">
      <c r="B116" s="67" t="s">
        <v>186</v>
      </c>
      <c r="C116" s="74">
        <v>1.6647748770336739E-2</v>
      </c>
      <c r="D116" s="75">
        <v>0.12797186222905094</v>
      </c>
      <c r="E116" s="70">
        <v>2643</v>
      </c>
      <c r="F116" s="71">
        <v>0</v>
      </c>
      <c r="G116" s="5"/>
      <c r="H116" s="67" t="s">
        <v>186</v>
      </c>
      <c r="I116" s="105">
        <v>1.12203340980079E-6</v>
      </c>
      <c r="J116" s="99"/>
      <c r="K116" s="9">
        <f t="shared" si="6"/>
        <v>8.6218490554404816E-6</v>
      </c>
      <c r="L116" s="9">
        <f t="shared" si="7"/>
        <v>-1.4596435492088542E-7</v>
      </c>
    </row>
    <row r="117" spans="2:13" x14ac:dyDescent="0.2">
      <c r="B117" s="67" t="s">
        <v>187</v>
      </c>
      <c r="C117" s="74">
        <v>9.8373060915626174E-3</v>
      </c>
      <c r="D117" s="75">
        <v>9.8712817320819907E-2</v>
      </c>
      <c r="E117" s="70">
        <v>2643</v>
      </c>
      <c r="F117" s="71">
        <v>0</v>
      </c>
      <c r="G117" s="5"/>
      <c r="H117" s="67" t="s">
        <v>187</v>
      </c>
      <c r="I117" s="105">
        <v>4.8732758261389236E-3</v>
      </c>
      <c r="J117" s="99"/>
      <c r="K117" s="9">
        <f t="shared" si="6"/>
        <v>4.8882567139038102E-2</v>
      </c>
      <c r="L117" s="9">
        <f t="shared" si="7"/>
        <v>-4.8565026580626314E-4</v>
      </c>
    </row>
    <row r="118" spans="2:13" x14ac:dyDescent="0.2">
      <c r="B118" s="67" t="s">
        <v>188</v>
      </c>
      <c r="C118" s="74">
        <v>4.1619371925841848E-3</v>
      </c>
      <c r="D118" s="75">
        <v>6.4390870572243894E-2</v>
      </c>
      <c r="E118" s="70">
        <v>2643</v>
      </c>
      <c r="F118" s="71">
        <v>0</v>
      </c>
      <c r="G118" s="5"/>
      <c r="H118" s="67" t="s">
        <v>188</v>
      </c>
      <c r="I118" s="105">
        <v>-1.3417892043639018E-4</v>
      </c>
      <c r="J118" s="99"/>
      <c r="K118" s="9">
        <f t="shared" si="6"/>
        <v>-2.0751462902966738E-3</v>
      </c>
      <c r="L118" s="9">
        <f t="shared" si="7"/>
        <v>8.6727238576228771E-6</v>
      </c>
    </row>
    <row r="119" spans="2:13" x14ac:dyDescent="0.2">
      <c r="B119" s="67" t="s">
        <v>70</v>
      </c>
      <c r="C119" s="74">
        <v>0.30571320469163826</v>
      </c>
      <c r="D119" s="75">
        <v>0.46079602758108917</v>
      </c>
      <c r="E119" s="70">
        <v>2643</v>
      </c>
      <c r="F119" s="71">
        <v>0</v>
      </c>
      <c r="G119" s="5"/>
      <c r="H119" s="67" t="s">
        <v>70</v>
      </c>
      <c r="I119" s="105">
        <v>-2.4321117212128446E-2</v>
      </c>
      <c r="J119" s="99"/>
      <c r="K119" s="9">
        <f t="shared" si="6"/>
        <v>-3.6644913403807919E-2</v>
      </c>
      <c r="L119" s="9">
        <f t="shared" si="7"/>
        <v>1.6135743885709423E-2</v>
      </c>
    </row>
    <row r="120" spans="2:13" x14ac:dyDescent="0.2">
      <c r="B120" s="67" t="s">
        <v>71</v>
      </c>
      <c r="C120" s="74">
        <v>0.17744986757472569</v>
      </c>
      <c r="D120" s="75">
        <v>0.38212126168619659</v>
      </c>
      <c r="E120" s="70">
        <v>2643</v>
      </c>
      <c r="F120" s="71">
        <v>0</v>
      </c>
      <c r="G120" s="5"/>
      <c r="H120" s="67" t="s">
        <v>71</v>
      </c>
      <c r="I120" s="105">
        <v>3.2681829104897831E-3</v>
      </c>
      <c r="J120" s="99"/>
      <c r="K120" s="9">
        <f t="shared" si="6"/>
        <v>7.0350555055505226E-3</v>
      </c>
      <c r="L120" s="9">
        <f t="shared" si="7"/>
        <v>-1.5176821674807708E-3</v>
      </c>
    </row>
    <row r="121" spans="2:13" x14ac:dyDescent="0.2">
      <c r="B121" s="67" t="s">
        <v>72</v>
      </c>
      <c r="C121" s="74">
        <v>2.4214907302307985E-2</v>
      </c>
      <c r="D121" s="75">
        <v>0.15374488283508758</v>
      </c>
      <c r="E121" s="70">
        <v>2643</v>
      </c>
      <c r="F121" s="71">
        <v>0</v>
      </c>
      <c r="G121" s="5"/>
      <c r="H121" s="67" t="s">
        <v>72</v>
      </c>
      <c r="I121" s="105">
        <v>8.613084290234805E-3</v>
      </c>
      <c r="J121" s="99"/>
      <c r="K121" s="9">
        <f t="shared" si="6"/>
        <v>5.4665359246946779E-2</v>
      </c>
      <c r="L121" s="9">
        <f t="shared" si="7"/>
        <v>-1.3565657199707615E-3</v>
      </c>
    </row>
    <row r="122" spans="2:13" x14ac:dyDescent="0.2">
      <c r="B122" s="67" t="s">
        <v>189</v>
      </c>
      <c r="C122" s="74">
        <v>9.8373060915626174E-3</v>
      </c>
      <c r="D122" s="75">
        <v>9.8712817320819754E-2</v>
      </c>
      <c r="E122" s="70">
        <v>2643</v>
      </c>
      <c r="F122" s="71">
        <v>0</v>
      </c>
      <c r="G122" s="5"/>
      <c r="H122" s="67" t="s">
        <v>189</v>
      </c>
      <c r="I122" s="105">
        <v>-1.0262023335357922E-2</v>
      </c>
      <c r="J122" s="99"/>
      <c r="K122" s="9">
        <f t="shared" ref="K122" si="8">((1-C122)/D122)*I122</f>
        <v>-0.10293569717157847</v>
      </c>
      <c r="L122" s="9">
        <f t="shared" ref="L122" si="9">((0-C122)/D122)*I122</f>
        <v>1.0226702814142301E-3</v>
      </c>
    </row>
    <row r="123" spans="2:13" x14ac:dyDescent="0.2">
      <c r="B123" s="67" t="s">
        <v>190</v>
      </c>
      <c r="C123" s="74">
        <v>3.0268634127884981E-3</v>
      </c>
      <c r="D123" s="75">
        <v>5.4944005260967134E-2</v>
      </c>
      <c r="E123" s="70">
        <v>2643</v>
      </c>
      <c r="F123" s="71">
        <v>0</v>
      </c>
      <c r="G123" s="5"/>
      <c r="H123" s="67" t="s">
        <v>190</v>
      </c>
      <c r="I123" s="105">
        <v>-4.2308657844847926E-3</v>
      </c>
      <c r="J123" s="99"/>
      <c r="K123" s="9">
        <f t="shared" ref="K123:K125" si="10">((1-C123)/D123)*I123</f>
        <v>-7.6770150111970012E-2</v>
      </c>
      <c r="L123" s="9">
        <f t="shared" ref="L123:L125" si="11">((0-C123)/D123)*I123</f>
        <v>2.3307825460939662E-4</v>
      </c>
    </row>
    <row r="124" spans="2:13" x14ac:dyDescent="0.2">
      <c r="B124" s="67" t="s">
        <v>191</v>
      </c>
      <c r="C124" s="74">
        <v>6.0537268255769962E-3</v>
      </c>
      <c r="D124" s="75">
        <v>7.7584513199569771E-2</v>
      </c>
      <c r="E124" s="70">
        <v>2643</v>
      </c>
      <c r="F124" s="71">
        <v>0</v>
      </c>
      <c r="G124" s="5"/>
      <c r="H124" s="67" t="s">
        <v>191</v>
      </c>
      <c r="I124" s="105">
        <v>-1.8299053731799348E-3</v>
      </c>
      <c r="J124" s="99"/>
      <c r="K124" s="9">
        <f t="shared" si="10"/>
        <v>-2.3443178940306012E-2</v>
      </c>
      <c r="L124" s="9">
        <f t="shared" si="11"/>
        <v>1.4278297032542682E-4</v>
      </c>
    </row>
    <row r="125" spans="2:13" x14ac:dyDescent="0.2">
      <c r="B125" s="67" t="s">
        <v>192</v>
      </c>
      <c r="C125" s="74">
        <v>1.1350737797956867E-3</v>
      </c>
      <c r="D125" s="75">
        <v>3.3678101584956183E-2</v>
      </c>
      <c r="E125" s="70">
        <v>2643</v>
      </c>
      <c r="F125" s="71">
        <v>0</v>
      </c>
      <c r="G125" s="5"/>
      <c r="H125" s="67" t="s">
        <v>192</v>
      </c>
      <c r="I125" s="105">
        <v>-3.392646971758507E-3</v>
      </c>
      <c r="J125" s="99"/>
      <c r="K125" s="9">
        <f t="shared" si="10"/>
        <v>-0.10062313217353429</v>
      </c>
      <c r="L125" s="9">
        <f t="shared" si="11"/>
        <v>1.1434446837901624E-4</v>
      </c>
    </row>
    <row r="126" spans="2:13" ht="15.75" thickBot="1" x14ac:dyDescent="0.25">
      <c r="B126" s="76" t="s">
        <v>49</v>
      </c>
      <c r="C126" s="77">
        <v>3.8205436893203917</v>
      </c>
      <c r="D126" s="78">
        <v>8.3409413899037119</v>
      </c>
      <c r="E126" s="79">
        <v>2643</v>
      </c>
      <c r="F126" s="80">
        <v>68</v>
      </c>
      <c r="G126" s="5"/>
      <c r="H126" s="76" t="s">
        <v>49</v>
      </c>
      <c r="I126" s="106">
        <v>1.0239443072371165E-3</v>
      </c>
      <c r="J126" s="99"/>
      <c r="K126" s="9"/>
      <c r="L126" s="9"/>
      <c r="M126" s="2" t="str">
        <f>"((landarea-"&amp;C126&amp;")/"&amp;D126&amp;")*("&amp;I126&amp;")"</f>
        <v>((landarea-3.82054368932039)/8.34094138990371)*(0.00102394430723712)</v>
      </c>
    </row>
    <row r="127" spans="2:13" ht="23.25" customHeight="1" thickTop="1" x14ac:dyDescent="0.2">
      <c r="B127" s="81" t="s">
        <v>46</v>
      </c>
      <c r="C127" s="81"/>
      <c r="D127" s="81"/>
      <c r="E127" s="81"/>
      <c r="F127" s="81"/>
      <c r="G127" s="5"/>
      <c r="H127" s="81" t="s">
        <v>7</v>
      </c>
      <c r="I127" s="81"/>
      <c r="J127" s="99"/>
      <c r="K127" s="9"/>
      <c r="L127" s="9"/>
    </row>
  </sheetData>
  <mergeCells count="7">
    <mergeCell ref="K5:L5"/>
    <mergeCell ref="B5:F5"/>
    <mergeCell ref="B6"/>
    <mergeCell ref="B127:F127"/>
    <mergeCell ref="H4:I4"/>
    <mergeCell ref="H5:H6"/>
    <mergeCell ref="H127:I127"/>
  </mergeCells>
  <pageMargins left="0.25" right="0.2" top="0.25" bottom="0.25" header="0.55000000000000004" footer="0.05"/>
  <pageSetup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13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" t="s">
        <v>76</v>
      </c>
    </row>
    <row r="3" spans="1:10" x14ac:dyDescent="0.25">
      <c r="B3" t="s">
        <v>74</v>
      </c>
    </row>
    <row r="5" spans="1:10" ht="15.75" customHeight="1" thickBot="1" x14ac:dyDescent="0.3">
      <c r="C5" s="107" t="s">
        <v>21</v>
      </c>
      <c r="D5" s="107"/>
      <c r="E5" s="107"/>
      <c r="F5" s="107"/>
      <c r="G5" s="107"/>
      <c r="H5" s="107"/>
      <c r="I5" s="107"/>
      <c r="J5" s="6"/>
    </row>
    <row r="6" spans="1:10" ht="25.5" thickTop="1" x14ac:dyDescent="0.25">
      <c r="C6" s="108" t="s">
        <v>13</v>
      </c>
      <c r="D6" s="109"/>
      <c r="E6" s="110" t="s">
        <v>14</v>
      </c>
      <c r="F6" s="111"/>
      <c r="G6" s="112" t="s">
        <v>15</v>
      </c>
      <c r="H6" s="111" t="s">
        <v>16</v>
      </c>
      <c r="I6" s="113" t="s">
        <v>17</v>
      </c>
      <c r="J6" s="6"/>
    </row>
    <row r="7" spans="1:10" ht="15.75" thickBot="1" x14ac:dyDescent="0.3">
      <c r="C7" s="114"/>
      <c r="D7" s="115"/>
      <c r="E7" s="116" t="s">
        <v>18</v>
      </c>
      <c r="F7" s="117" t="s">
        <v>19</v>
      </c>
      <c r="G7" s="117" t="s">
        <v>20</v>
      </c>
      <c r="H7" s="118"/>
      <c r="I7" s="119"/>
      <c r="J7" s="6"/>
    </row>
    <row r="8" spans="1:10" ht="15.75" thickTop="1" x14ac:dyDescent="0.25">
      <c r="C8" s="120" t="s">
        <v>5</v>
      </c>
      <c r="D8" s="121" t="s">
        <v>58</v>
      </c>
      <c r="E8" s="122">
        <v>1.1629738422035798</v>
      </c>
      <c r="F8" s="123">
        <v>3.6271540612695954E-3</v>
      </c>
      <c r="G8" s="124"/>
      <c r="H8" s="125">
        <v>320.62984437901423</v>
      </c>
      <c r="I8" s="126">
        <v>0</v>
      </c>
      <c r="J8" s="6"/>
    </row>
    <row r="9" spans="1:10" ht="36.75" thickBot="1" x14ac:dyDescent="0.3">
      <c r="C9" s="127"/>
      <c r="D9" s="128" t="s">
        <v>60</v>
      </c>
      <c r="E9" s="129">
        <v>0.63751824050508299</v>
      </c>
      <c r="F9" s="130">
        <v>3.6285062156730425E-3</v>
      </c>
      <c r="G9" s="130">
        <v>0.97897771035207293</v>
      </c>
      <c r="H9" s="131">
        <v>175.69716092847628</v>
      </c>
      <c r="I9" s="132">
        <v>0</v>
      </c>
      <c r="J9" s="6"/>
    </row>
    <row r="10" spans="1:10" ht="15.75" customHeight="1" thickTop="1" x14ac:dyDescent="0.25">
      <c r="C10" s="133" t="s">
        <v>42</v>
      </c>
      <c r="D10" s="133"/>
      <c r="E10" s="133"/>
      <c r="F10" s="133"/>
      <c r="G10" s="133"/>
      <c r="H10" s="133"/>
      <c r="I10" s="133"/>
      <c r="J10" s="6"/>
    </row>
    <row r="12" spans="1:10" x14ac:dyDescent="0.25">
      <c r="D12" t="str">
        <f>"Combined Score="&amp;E8&amp;" + "&amp;E9&amp;" * Urban Score"</f>
        <v>Combined Score=1.16297384220358 + 0.637518240505083 * Urban Score</v>
      </c>
    </row>
    <row r="14" spans="1:10" x14ac:dyDescent="0.25">
      <c r="B14" t="s">
        <v>11</v>
      </c>
    </row>
    <row r="16" spans="1:10" ht="15.75" customHeight="1" thickBot="1" x14ac:dyDescent="0.3">
      <c r="C16" s="107" t="s">
        <v>21</v>
      </c>
      <c r="D16" s="107"/>
      <c r="E16" s="107"/>
      <c r="F16" s="107"/>
      <c r="G16" s="107"/>
      <c r="H16" s="107"/>
      <c r="I16" s="107"/>
      <c r="J16" s="6"/>
    </row>
    <row r="17" spans="2:10" ht="25.5" thickTop="1" x14ac:dyDescent="0.25">
      <c r="C17" s="108" t="s">
        <v>13</v>
      </c>
      <c r="D17" s="109"/>
      <c r="E17" s="110" t="s">
        <v>14</v>
      </c>
      <c r="F17" s="111"/>
      <c r="G17" s="112" t="s">
        <v>15</v>
      </c>
      <c r="H17" s="111" t="s">
        <v>16</v>
      </c>
      <c r="I17" s="113" t="s">
        <v>17</v>
      </c>
      <c r="J17" s="6"/>
    </row>
    <row r="18" spans="2:10" ht="15.75" thickBot="1" x14ac:dyDescent="0.3">
      <c r="C18" s="114"/>
      <c r="D18" s="115"/>
      <c r="E18" s="116" t="s">
        <v>18</v>
      </c>
      <c r="F18" s="117" t="s">
        <v>19</v>
      </c>
      <c r="G18" s="117" t="s">
        <v>20</v>
      </c>
      <c r="H18" s="118"/>
      <c r="I18" s="119"/>
      <c r="J18" s="6"/>
    </row>
    <row r="19" spans="2:10" ht="15.75" thickTop="1" x14ac:dyDescent="0.25">
      <c r="C19" s="120" t="s">
        <v>5</v>
      </c>
      <c r="D19" s="121" t="s">
        <v>58</v>
      </c>
      <c r="E19" s="134">
        <v>-0.59050733872009176</v>
      </c>
      <c r="F19" s="123">
        <v>1.5771617390009393E-3</v>
      </c>
      <c r="G19" s="124"/>
      <c r="H19" s="125">
        <v>-374.41140253259726</v>
      </c>
      <c r="I19" s="126">
        <v>0</v>
      </c>
      <c r="J19" s="6"/>
    </row>
    <row r="20" spans="2:10" ht="36.75" thickBot="1" x14ac:dyDescent="0.3">
      <c r="C20" s="127"/>
      <c r="D20" s="128" t="s">
        <v>59</v>
      </c>
      <c r="E20" s="129">
        <v>0.50029495459756401</v>
      </c>
      <c r="F20" s="130">
        <v>1.5774601895171885E-3</v>
      </c>
      <c r="G20" s="130">
        <v>0.98712485905358205</v>
      </c>
      <c r="H20" s="131">
        <v>317.15219054161281</v>
      </c>
      <c r="I20" s="132">
        <v>0</v>
      </c>
      <c r="J20" s="6"/>
    </row>
    <row r="21" spans="2:10" ht="15.75" customHeight="1" thickTop="1" x14ac:dyDescent="0.25">
      <c r="C21" s="133" t="s">
        <v>42</v>
      </c>
      <c r="D21" s="133"/>
      <c r="E21" s="133"/>
      <c r="F21" s="133"/>
      <c r="G21" s="133"/>
      <c r="H21" s="133"/>
      <c r="I21" s="133"/>
      <c r="J21" s="6"/>
    </row>
    <row r="23" spans="2:10" x14ac:dyDescent="0.25">
      <c r="D23" t="str">
        <f>"Combined Score="&amp;E19&amp;" + "&amp;E20&amp;" * Rural Score"</f>
        <v>Combined Score=-0.590507338720092 + 0.500294954597564 * Rural Score</v>
      </c>
    </row>
    <row r="26" spans="2:10" x14ac:dyDescent="0.25">
      <c r="B26" t="s">
        <v>22</v>
      </c>
    </row>
    <row r="28" spans="2:10" x14ac:dyDescent="0.25">
      <c r="C28" s="107" t="s">
        <v>23</v>
      </c>
      <c r="D28" s="107"/>
      <c r="E28" s="107"/>
      <c r="F28" s="6"/>
    </row>
    <row r="29" spans="2:10" ht="15.75" thickBot="1" x14ac:dyDescent="0.3">
      <c r="C29" s="135" t="s">
        <v>43</v>
      </c>
      <c r="D29" s="136"/>
      <c r="E29" s="136"/>
      <c r="F29" s="6"/>
    </row>
    <row r="30" spans="2:10" ht="15.75" thickTop="1" x14ac:dyDescent="0.25">
      <c r="C30" s="137" t="s">
        <v>24</v>
      </c>
      <c r="D30" s="121" t="s">
        <v>25</v>
      </c>
      <c r="E30" s="138">
        <v>3985.0000419999992</v>
      </c>
      <c r="F30" s="6"/>
    </row>
    <row r="31" spans="2:10" x14ac:dyDescent="0.25">
      <c r="C31" s="139"/>
      <c r="D31" s="140" t="s">
        <v>26</v>
      </c>
      <c r="E31" s="141">
        <v>0</v>
      </c>
      <c r="F31" s="6"/>
    </row>
    <row r="32" spans="2:10" x14ac:dyDescent="0.25">
      <c r="C32" s="139" t="s">
        <v>1</v>
      </c>
      <c r="D32" s="142"/>
      <c r="E32" s="143">
        <v>-1.7990241345464127E-2</v>
      </c>
      <c r="F32" s="6"/>
    </row>
    <row r="33" spans="3:6" ht="15" customHeight="1" x14ac:dyDescent="0.25">
      <c r="C33" s="139" t="s">
        <v>44</v>
      </c>
      <c r="D33" s="142"/>
      <c r="E33" s="144">
        <v>1.5680549115339105E-2</v>
      </c>
      <c r="F33" s="6"/>
    </row>
    <row r="34" spans="3:6" x14ac:dyDescent="0.25">
      <c r="C34" s="139" t="s">
        <v>27</v>
      </c>
      <c r="D34" s="142"/>
      <c r="E34" s="143">
        <v>-0.38012329121564009</v>
      </c>
      <c r="F34" s="6"/>
    </row>
    <row r="35" spans="3:6" x14ac:dyDescent="0.25">
      <c r="C35" s="139" t="s">
        <v>28</v>
      </c>
      <c r="D35" s="142"/>
      <c r="E35" s="145" t="s">
        <v>193</v>
      </c>
      <c r="F35" s="6"/>
    </row>
    <row r="36" spans="3:6" ht="15" customHeight="1" x14ac:dyDescent="0.25">
      <c r="C36" s="139" t="s">
        <v>29</v>
      </c>
      <c r="D36" s="142"/>
      <c r="E36" s="144">
        <v>0.98986377762438282</v>
      </c>
      <c r="F36" s="6"/>
    </row>
    <row r="37" spans="3:6" x14ac:dyDescent="0.25">
      <c r="C37" s="139" t="s">
        <v>30</v>
      </c>
      <c r="D37" s="142"/>
      <c r="E37" s="146">
        <v>0.73185554673236919</v>
      </c>
      <c r="F37" s="6"/>
    </row>
    <row r="38" spans="3:6" ht="15" customHeight="1" x14ac:dyDescent="0.25">
      <c r="C38" s="139" t="s">
        <v>31</v>
      </c>
      <c r="D38" s="142"/>
      <c r="E38" s="146">
        <v>3.8788061491999905E-2</v>
      </c>
      <c r="F38" s="6"/>
    </row>
    <row r="39" spans="3:6" x14ac:dyDescent="0.25">
      <c r="C39" s="139" t="s">
        <v>32</v>
      </c>
      <c r="D39" s="142"/>
      <c r="E39" s="146">
        <v>-0.66498307332354534</v>
      </c>
      <c r="F39" s="6"/>
    </row>
    <row r="40" spans="3:6" ht="15" customHeight="1" x14ac:dyDescent="0.25">
      <c r="C40" s="139" t="s">
        <v>33</v>
      </c>
      <c r="D40" s="142"/>
      <c r="E40" s="146">
        <v>7.7556697445252176E-2</v>
      </c>
      <c r="F40" s="6"/>
    </row>
    <row r="41" spans="3:6" x14ac:dyDescent="0.25">
      <c r="C41" s="139" t="s">
        <v>34</v>
      </c>
      <c r="D41" s="142"/>
      <c r="E41" s="147">
        <v>-1.4695993448029969</v>
      </c>
      <c r="F41" s="6"/>
    </row>
    <row r="42" spans="3:6" x14ac:dyDescent="0.25">
      <c r="C42" s="139" t="s">
        <v>35</v>
      </c>
      <c r="D42" s="142"/>
      <c r="E42" s="147">
        <v>2.73632310469372</v>
      </c>
      <c r="F42" s="6"/>
    </row>
    <row r="43" spans="3:6" x14ac:dyDescent="0.25">
      <c r="C43" s="139" t="s">
        <v>36</v>
      </c>
      <c r="D43" s="148" t="s">
        <v>37</v>
      </c>
      <c r="E43" s="143">
        <v>-0.90565439808208503</v>
      </c>
      <c r="F43" s="6"/>
    </row>
    <row r="44" spans="3:6" x14ac:dyDescent="0.25">
      <c r="C44" s="139"/>
      <c r="D44" s="148" t="s">
        <v>38</v>
      </c>
      <c r="E44" s="143">
        <v>-0.58522696309452971</v>
      </c>
      <c r="F44" s="6"/>
    </row>
    <row r="45" spans="3:6" x14ac:dyDescent="0.25">
      <c r="C45" s="139"/>
      <c r="D45" s="148" t="s">
        <v>39</v>
      </c>
      <c r="E45" s="143">
        <v>-5.4886004690820056E-2</v>
      </c>
      <c r="F45" s="6"/>
    </row>
    <row r="46" spans="3:6" ht="15.75" thickBot="1" x14ac:dyDescent="0.3">
      <c r="C46" s="127"/>
      <c r="D46" s="149" t="s">
        <v>40</v>
      </c>
      <c r="E46" s="150">
        <v>1.0206235544555706</v>
      </c>
      <c r="F46" s="6"/>
    </row>
    <row r="47" spans="3:6" ht="15.75" customHeight="1" thickTop="1" x14ac:dyDescent="0.25">
      <c r="C47" s="133" t="s">
        <v>73</v>
      </c>
      <c r="D47" s="133"/>
      <c r="E47" s="133"/>
      <c r="F47" s="6"/>
    </row>
    <row r="49" spans="2:2" x14ac:dyDescent="0.25">
      <c r="B49" t="s">
        <v>75</v>
      </c>
    </row>
    <row r="81" spans="1:17" ht="15.75" thickBot="1" x14ac:dyDescent="0.3"/>
    <row r="82" spans="1:17" ht="15.75" customHeight="1" thickTop="1" x14ac:dyDescent="0.25">
      <c r="A82" s="151" t="s">
        <v>45</v>
      </c>
      <c r="B82" s="110" t="s">
        <v>50</v>
      </c>
      <c r="C82" s="111"/>
      <c r="D82" s="111"/>
      <c r="E82" s="111"/>
      <c r="F82" s="111"/>
      <c r="G82" s="111" t="s">
        <v>51</v>
      </c>
      <c r="H82" s="111"/>
      <c r="I82" s="111"/>
      <c r="J82" s="111"/>
      <c r="K82" s="111"/>
      <c r="L82" s="111" t="s">
        <v>52</v>
      </c>
      <c r="M82" s="111"/>
      <c r="N82" s="111"/>
      <c r="O82" s="111"/>
      <c r="P82" s="113"/>
      <c r="Q82" s="136"/>
    </row>
    <row r="83" spans="1:17" ht="15.75" thickBot="1" x14ac:dyDescent="0.3">
      <c r="A83" s="152"/>
      <c r="B83" s="116" t="s">
        <v>53</v>
      </c>
      <c r="C83" s="117" t="s">
        <v>54</v>
      </c>
      <c r="D83" s="117" t="s">
        <v>55</v>
      </c>
      <c r="E83" s="117" t="s">
        <v>56</v>
      </c>
      <c r="F83" s="117" t="s">
        <v>57</v>
      </c>
      <c r="G83" s="117" t="s">
        <v>53</v>
      </c>
      <c r="H83" s="117" t="s">
        <v>54</v>
      </c>
      <c r="I83" s="117" t="s">
        <v>55</v>
      </c>
      <c r="J83" s="117" t="s">
        <v>56</v>
      </c>
      <c r="K83" s="117" t="s">
        <v>57</v>
      </c>
      <c r="L83" s="117" t="s">
        <v>53</v>
      </c>
      <c r="M83" s="117" t="s">
        <v>54</v>
      </c>
      <c r="N83" s="117" t="s">
        <v>55</v>
      </c>
      <c r="O83" s="117" t="s">
        <v>56</v>
      </c>
      <c r="P83" s="153" t="s">
        <v>57</v>
      </c>
      <c r="Q83" s="136"/>
    </row>
    <row r="84" spans="1:17" ht="15.75" thickTop="1" x14ac:dyDescent="0.25">
      <c r="A84" s="154" t="s">
        <v>77</v>
      </c>
      <c r="B84" s="134">
        <v>2.9168623559751557E-3</v>
      </c>
      <c r="C84" s="125">
        <v>0</v>
      </c>
      <c r="D84" s="123">
        <v>1.161052589246907E-3</v>
      </c>
      <c r="E84" s="123">
        <v>9.9485934038526149E-3</v>
      </c>
      <c r="F84" s="123">
        <v>6.2079980708726008E-2</v>
      </c>
      <c r="G84" s="123">
        <v>9.0266871752491106E-3</v>
      </c>
      <c r="H84" s="123">
        <v>1.7525011359346331E-2</v>
      </c>
      <c r="I84" s="123">
        <v>2.7171888932549265E-2</v>
      </c>
      <c r="J84" s="123">
        <v>4.9706725104141015E-2</v>
      </c>
      <c r="K84" s="123">
        <v>0.11887840021366633</v>
      </c>
      <c r="L84" s="123">
        <v>1.4408988031303653E-3</v>
      </c>
      <c r="M84" s="123">
        <v>3.0515588210226906E-3</v>
      </c>
      <c r="N84" s="125">
        <v>0</v>
      </c>
      <c r="O84" s="123">
        <v>1.7712870195545137E-3</v>
      </c>
      <c r="P84" s="126">
        <v>0</v>
      </c>
      <c r="Q84" s="136"/>
    </row>
    <row r="85" spans="1:17" x14ac:dyDescent="0.25">
      <c r="A85" s="155" t="s">
        <v>78</v>
      </c>
      <c r="B85" s="156">
        <v>0</v>
      </c>
      <c r="C85" s="157">
        <v>5.2816697842790255E-3</v>
      </c>
      <c r="D85" s="157">
        <v>3.089576587114606E-2</v>
      </c>
      <c r="E85" s="157">
        <v>0.15633757973486651</v>
      </c>
      <c r="F85" s="157">
        <v>0.29400210373481717</v>
      </c>
      <c r="G85" s="157">
        <v>0.12812946435891559</v>
      </c>
      <c r="H85" s="157">
        <v>0.25551603890226776</v>
      </c>
      <c r="I85" s="157">
        <v>0.29320024038422626</v>
      </c>
      <c r="J85" s="157">
        <v>0.31219796342414829</v>
      </c>
      <c r="K85" s="157">
        <v>0.29619074964441383</v>
      </c>
      <c r="L85" s="158">
        <v>0</v>
      </c>
      <c r="M85" s="157">
        <v>1.4156709995800901E-3</v>
      </c>
      <c r="N85" s="157">
        <v>6.2741953352823572E-3</v>
      </c>
      <c r="O85" s="157">
        <v>1.6142444777890189E-2</v>
      </c>
      <c r="P85" s="159">
        <v>7.6494268156523201E-2</v>
      </c>
      <c r="Q85" s="136"/>
    </row>
    <row r="86" spans="1:17" x14ac:dyDescent="0.25">
      <c r="A86" s="155" t="s">
        <v>79</v>
      </c>
      <c r="B86" s="160">
        <v>4.2240149980031731E-3</v>
      </c>
      <c r="C86" s="157">
        <v>1.0451778336966658E-2</v>
      </c>
      <c r="D86" s="157">
        <v>3.2018422118468566E-2</v>
      </c>
      <c r="E86" s="157">
        <v>0.1625235430638384</v>
      </c>
      <c r="F86" s="157">
        <v>0.11897436055110595</v>
      </c>
      <c r="G86" s="157">
        <v>0.21869211338337974</v>
      </c>
      <c r="H86" s="157">
        <v>0.22009346591719423</v>
      </c>
      <c r="I86" s="157">
        <v>0.20850082315895382</v>
      </c>
      <c r="J86" s="157">
        <v>0.12048957426013854</v>
      </c>
      <c r="K86" s="157">
        <v>4.1605133844532856E-2</v>
      </c>
      <c r="L86" s="157">
        <v>3.020528077738924E-3</v>
      </c>
      <c r="M86" s="157">
        <v>8.0372523259236179E-3</v>
      </c>
      <c r="N86" s="157">
        <v>1.1555047086254924E-2</v>
      </c>
      <c r="O86" s="157">
        <v>1.9450115112432442E-2</v>
      </c>
      <c r="P86" s="159">
        <v>4.2618970152369727E-2</v>
      </c>
      <c r="Q86" s="136"/>
    </row>
    <row r="87" spans="1:17" x14ac:dyDescent="0.25">
      <c r="A87" s="155" t="s">
        <v>80</v>
      </c>
      <c r="B87" s="160">
        <v>2.3266797034965481E-2</v>
      </c>
      <c r="C87" s="157">
        <v>3.1456189502570217E-2</v>
      </c>
      <c r="D87" s="157">
        <v>4.1438533491188548E-2</v>
      </c>
      <c r="E87" s="157">
        <v>2.2320132324499361E-2</v>
      </c>
      <c r="F87" s="157">
        <v>3.1209784469405425E-2</v>
      </c>
      <c r="G87" s="157">
        <v>9.5478767081195563E-3</v>
      </c>
      <c r="H87" s="157">
        <v>2.2732177734856807E-2</v>
      </c>
      <c r="I87" s="157">
        <v>3.4357799120200642E-2</v>
      </c>
      <c r="J87" s="157">
        <v>3.7135342884065857E-2</v>
      </c>
      <c r="K87" s="157">
        <v>1.6101764398891244E-2</v>
      </c>
      <c r="L87" s="157">
        <v>2.7248733478787909E-2</v>
      </c>
      <c r="M87" s="157">
        <v>2.1903735506323487E-2</v>
      </c>
      <c r="N87" s="157">
        <v>3.4568056197082017E-2</v>
      </c>
      <c r="O87" s="157">
        <v>4.1212122070053515E-2</v>
      </c>
      <c r="P87" s="159">
        <v>4.0603822622631611E-2</v>
      </c>
      <c r="Q87" s="136"/>
    </row>
    <row r="88" spans="1:17" x14ac:dyDescent="0.25">
      <c r="A88" s="155" t="s">
        <v>81</v>
      </c>
      <c r="B88" s="160">
        <v>0.41337713612030452</v>
      </c>
      <c r="C88" s="157">
        <v>0.51989375930603254</v>
      </c>
      <c r="D88" s="157">
        <v>0.54457379854046051</v>
      </c>
      <c r="E88" s="157">
        <v>0.42352162233878488</v>
      </c>
      <c r="F88" s="157">
        <v>0.28584379797385301</v>
      </c>
      <c r="G88" s="157">
        <v>0.40193995920873266</v>
      </c>
      <c r="H88" s="157">
        <v>0.34258569119724896</v>
      </c>
      <c r="I88" s="157">
        <v>0.32334562955646373</v>
      </c>
      <c r="J88" s="157">
        <v>0.30419642615317966</v>
      </c>
      <c r="K88" s="157">
        <v>0.23793990465275192</v>
      </c>
      <c r="L88" s="157">
        <v>0.35825146699849464</v>
      </c>
      <c r="M88" s="157">
        <v>0.51567219895158334</v>
      </c>
      <c r="N88" s="157">
        <v>0.53280104294599862</v>
      </c>
      <c r="O88" s="157">
        <v>0.56419047638927566</v>
      </c>
      <c r="P88" s="159">
        <v>0.50913711312904031</v>
      </c>
      <c r="Q88" s="136"/>
    </row>
    <row r="89" spans="1:17" x14ac:dyDescent="0.25">
      <c r="A89" s="155" t="s">
        <v>82</v>
      </c>
      <c r="B89" s="160">
        <v>5.3321609679460584E-2</v>
      </c>
      <c r="C89" s="157">
        <v>0.10917219560987952</v>
      </c>
      <c r="D89" s="157">
        <v>0.1533510985056861</v>
      </c>
      <c r="E89" s="157">
        <v>0.14297247268874475</v>
      </c>
      <c r="F89" s="157">
        <v>4.42446908194256E-2</v>
      </c>
      <c r="G89" s="157">
        <v>0.15900687258925703</v>
      </c>
      <c r="H89" s="157">
        <v>6.1108651316374732E-2</v>
      </c>
      <c r="I89" s="157">
        <v>4.2132162396172318E-2</v>
      </c>
      <c r="J89" s="157">
        <v>1.8492759707791274E-2</v>
      </c>
      <c r="K89" s="157">
        <v>3.5600187052722235E-2</v>
      </c>
      <c r="L89" s="157">
        <v>4.5994364971395668E-2</v>
      </c>
      <c r="M89" s="157">
        <v>7.7274351095940386E-2</v>
      </c>
      <c r="N89" s="157">
        <v>0.12215113804937258</v>
      </c>
      <c r="O89" s="157">
        <v>0.14143072071512083</v>
      </c>
      <c r="P89" s="159">
        <v>0.21056171863874762</v>
      </c>
      <c r="Q89" s="136"/>
    </row>
    <row r="90" spans="1:17" x14ac:dyDescent="0.25">
      <c r="A90" s="155" t="s">
        <v>83</v>
      </c>
      <c r="B90" s="160">
        <v>0.11289697728173657</v>
      </c>
      <c r="C90" s="157">
        <v>8.7546673593373495E-2</v>
      </c>
      <c r="D90" s="157">
        <v>8.573641295926937E-2</v>
      </c>
      <c r="E90" s="157">
        <v>1.3720525445628625E-2</v>
      </c>
      <c r="F90" s="157">
        <v>1.3304329235389494E-3</v>
      </c>
      <c r="G90" s="157">
        <v>2.534272716733748E-2</v>
      </c>
      <c r="H90" s="157">
        <v>6.7389106018062841E-4</v>
      </c>
      <c r="I90" s="158">
        <v>0</v>
      </c>
      <c r="J90" s="158">
        <v>0</v>
      </c>
      <c r="K90" s="158">
        <v>0</v>
      </c>
      <c r="L90" s="157">
        <v>0.11812440898147661</v>
      </c>
      <c r="M90" s="157">
        <v>0.10738799897975976</v>
      </c>
      <c r="N90" s="157">
        <v>7.7933542406351419E-2</v>
      </c>
      <c r="O90" s="157">
        <v>9.1474928762161442E-2</v>
      </c>
      <c r="P90" s="159">
        <v>3.7821570661808558E-2</v>
      </c>
      <c r="Q90" s="136"/>
    </row>
    <row r="91" spans="1:17" x14ac:dyDescent="0.25">
      <c r="A91" s="155" t="s">
        <v>84</v>
      </c>
      <c r="B91" s="160">
        <v>7.8116013925534052E-3</v>
      </c>
      <c r="C91" s="157">
        <v>1.3932545731968704E-2</v>
      </c>
      <c r="D91" s="157">
        <v>1.5978724780513757E-2</v>
      </c>
      <c r="E91" s="157">
        <v>5.673439244629497E-3</v>
      </c>
      <c r="F91" s="157">
        <v>5.5980603558643104E-3</v>
      </c>
      <c r="G91" s="157">
        <v>7.4528565363701392E-3</v>
      </c>
      <c r="H91" s="157">
        <v>9.0639655993403068E-3</v>
      </c>
      <c r="I91" s="157">
        <v>2.6235747460369796E-3</v>
      </c>
      <c r="J91" s="157">
        <v>7.339607546669737E-3</v>
      </c>
      <c r="K91" s="157">
        <v>7.1109088783061457E-3</v>
      </c>
      <c r="L91" s="157">
        <v>8.8098362866095101E-3</v>
      </c>
      <c r="M91" s="157">
        <v>8.8613176120730958E-3</v>
      </c>
      <c r="N91" s="157">
        <v>1.4060857172207047E-2</v>
      </c>
      <c r="O91" s="157">
        <v>1.9700734247926222E-2</v>
      </c>
      <c r="P91" s="159">
        <v>4.7671166119075872E-3</v>
      </c>
      <c r="Q91" s="136"/>
    </row>
    <row r="92" spans="1:17" x14ac:dyDescent="0.25">
      <c r="A92" s="155" t="s">
        <v>85</v>
      </c>
      <c r="B92" s="160">
        <v>0.20271692772589062</v>
      </c>
      <c r="C92" s="157">
        <v>0.11987807724276706</v>
      </c>
      <c r="D92" s="157">
        <v>5.9547010843732831E-2</v>
      </c>
      <c r="E92" s="157">
        <v>8.0812369091204806E-3</v>
      </c>
      <c r="F92" s="157">
        <v>8.3944768045499606E-4</v>
      </c>
      <c r="G92" s="157">
        <v>2.6633406467974326E-3</v>
      </c>
      <c r="H92" s="158">
        <v>0</v>
      </c>
      <c r="I92" s="158">
        <v>0</v>
      </c>
      <c r="J92" s="157">
        <v>2.4465358488899107E-3</v>
      </c>
      <c r="K92" s="158">
        <v>0</v>
      </c>
      <c r="L92" s="157">
        <v>0.23901438417285104</v>
      </c>
      <c r="M92" s="157">
        <v>0.12152950687824654</v>
      </c>
      <c r="N92" s="157">
        <v>0.11625297950408579</v>
      </c>
      <c r="O92" s="157">
        <v>6.480396102597924E-2</v>
      </c>
      <c r="P92" s="159">
        <v>3.0965518373825249E-2</v>
      </c>
      <c r="Q92" s="136"/>
    </row>
    <row r="93" spans="1:17" x14ac:dyDescent="0.25">
      <c r="A93" s="155" t="s">
        <v>86</v>
      </c>
      <c r="B93" s="160">
        <v>1.016804945184738E-3</v>
      </c>
      <c r="C93" s="157">
        <v>1.0459785279341768E-3</v>
      </c>
      <c r="D93" s="157">
        <v>3.0319519306684518E-3</v>
      </c>
      <c r="E93" s="158">
        <v>0</v>
      </c>
      <c r="F93" s="158">
        <v>0</v>
      </c>
      <c r="G93" s="158">
        <v>0</v>
      </c>
      <c r="H93" s="158">
        <v>0</v>
      </c>
      <c r="I93" s="158">
        <v>0</v>
      </c>
      <c r="J93" s="158">
        <v>0</v>
      </c>
      <c r="K93" s="158">
        <v>0</v>
      </c>
      <c r="L93" s="157">
        <v>1.4541009279558385E-3</v>
      </c>
      <c r="M93" s="158">
        <v>0</v>
      </c>
      <c r="N93" s="157">
        <v>3.1187270767617328E-3</v>
      </c>
      <c r="O93" s="157">
        <v>2.8718610408646999E-3</v>
      </c>
      <c r="P93" s="161">
        <v>0</v>
      </c>
      <c r="Q93" s="136"/>
    </row>
    <row r="94" spans="1:17" ht="24" x14ac:dyDescent="0.25">
      <c r="A94" s="155" t="s">
        <v>87</v>
      </c>
      <c r="B94" s="156">
        <v>0</v>
      </c>
      <c r="C94" s="158">
        <v>0</v>
      </c>
      <c r="D94" s="158">
        <v>0</v>
      </c>
      <c r="E94" s="157">
        <v>3.2589431697755372E-3</v>
      </c>
      <c r="F94" s="157">
        <v>5.4173104042525401E-3</v>
      </c>
      <c r="G94" s="157">
        <v>1.7002826139116375E-3</v>
      </c>
      <c r="H94" s="157">
        <v>8.3452276210016739E-3</v>
      </c>
      <c r="I94" s="157">
        <v>7.947768943538552E-3</v>
      </c>
      <c r="J94" s="157">
        <v>4.1885379001517908E-3</v>
      </c>
      <c r="K94" s="157">
        <v>4.5617273079788054E-3</v>
      </c>
      <c r="L94" s="158">
        <v>0</v>
      </c>
      <c r="M94" s="158">
        <v>0</v>
      </c>
      <c r="N94" s="158">
        <v>0</v>
      </c>
      <c r="O94" s="158">
        <v>0</v>
      </c>
      <c r="P94" s="161">
        <v>0</v>
      </c>
      <c r="Q94" s="136"/>
    </row>
    <row r="95" spans="1:17" ht="24" x14ac:dyDescent="0.25">
      <c r="A95" s="155" t="s">
        <v>88</v>
      </c>
      <c r="B95" s="160">
        <v>0.17845126846592635</v>
      </c>
      <c r="C95" s="157">
        <v>0.10134113236422868</v>
      </c>
      <c r="D95" s="157">
        <v>2.8629106493978422E-2</v>
      </c>
      <c r="E95" s="157">
        <v>3.6455943056910439E-3</v>
      </c>
      <c r="F95" s="158">
        <v>0</v>
      </c>
      <c r="G95" s="158">
        <v>0</v>
      </c>
      <c r="H95" s="158">
        <v>0</v>
      </c>
      <c r="I95" s="158">
        <v>0</v>
      </c>
      <c r="J95" s="158">
        <v>0</v>
      </c>
      <c r="K95" s="158">
        <v>0</v>
      </c>
      <c r="L95" s="157">
        <v>0.19664127730155959</v>
      </c>
      <c r="M95" s="157">
        <v>0.13486640882954684</v>
      </c>
      <c r="N95" s="157">
        <v>8.1284414226603249E-2</v>
      </c>
      <c r="O95" s="157">
        <v>3.40235360651715E-2</v>
      </c>
      <c r="P95" s="159">
        <v>1.2242140585054876E-2</v>
      </c>
      <c r="Q95" s="136"/>
    </row>
    <row r="96" spans="1:17" x14ac:dyDescent="0.25">
      <c r="A96" s="155" t="s">
        <v>89</v>
      </c>
      <c r="B96" s="156">
        <v>0</v>
      </c>
      <c r="C96" s="158">
        <v>0</v>
      </c>
      <c r="D96" s="158">
        <v>0</v>
      </c>
      <c r="E96" s="158">
        <v>0</v>
      </c>
      <c r="F96" s="157">
        <v>9.0283549509009402E-3</v>
      </c>
      <c r="G96" s="158">
        <v>0</v>
      </c>
      <c r="H96" s="158">
        <v>0</v>
      </c>
      <c r="I96" s="157">
        <v>2.2553795224138405E-3</v>
      </c>
      <c r="J96" s="157">
        <v>3.1405993883038162E-3</v>
      </c>
      <c r="K96" s="157">
        <v>2.2946184165517334E-2</v>
      </c>
      <c r="L96" s="158">
        <v>0</v>
      </c>
      <c r="M96" s="158">
        <v>0</v>
      </c>
      <c r="N96" s="158">
        <v>0</v>
      </c>
      <c r="O96" s="158">
        <v>0</v>
      </c>
      <c r="P96" s="161">
        <v>0</v>
      </c>
      <c r="Q96" s="136"/>
    </row>
    <row r="97" spans="1:17" x14ac:dyDescent="0.25">
      <c r="A97" s="155" t="s">
        <v>90</v>
      </c>
      <c r="B97" s="156">
        <v>0</v>
      </c>
      <c r="C97" s="158">
        <v>0</v>
      </c>
      <c r="D97" s="157">
        <v>3.6381218756405074E-3</v>
      </c>
      <c r="E97" s="157">
        <v>4.7996317370568677E-2</v>
      </c>
      <c r="F97" s="157">
        <v>0.14143167542765528</v>
      </c>
      <c r="G97" s="157">
        <v>3.6497819611929813E-2</v>
      </c>
      <c r="H97" s="157">
        <v>6.2355879292188901E-2</v>
      </c>
      <c r="I97" s="157">
        <v>5.8464733239444205E-2</v>
      </c>
      <c r="J97" s="157">
        <v>0.14066592778251999</v>
      </c>
      <c r="K97" s="157">
        <v>0.21906503984121953</v>
      </c>
      <c r="L97" s="158">
        <v>0</v>
      </c>
      <c r="M97" s="158">
        <v>0</v>
      </c>
      <c r="N97" s="158">
        <v>0</v>
      </c>
      <c r="O97" s="157">
        <v>2.9278127735698329E-3</v>
      </c>
      <c r="P97" s="159">
        <v>3.478776106809147E-2</v>
      </c>
      <c r="Q97" s="136"/>
    </row>
    <row r="98" spans="1:17" x14ac:dyDescent="0.25">
      <c r="A98" s="155" t="s">
        <v>91</v>
      </c>
      <c r="B98" s="156">
        <v>0</v>
      </c>
      <c r="C98" s="158">
        <v>0</v>
      </c>
      <c r="D98" s="157">
        <v>1.3818633371086822E-3</v>
      </c>
      <c r="E98" s="157">
        <v>7.6598248759392521E-4</v>
      </c>
      <c r="F98" s="157">
        <v>9.1900035305815461E-3</v>
      </c>
      <c r="G98" s="157">
        <v>2.0124504179060013E-3</v>
      </c>
      <c r="H98" s="158">
        <v>0</v>
      </c>
      <c r="I98" s="157">
        <v>2.6114952005478671E-3</v>
      </c>
      <c r="J98" s="157">
        <v>9.4215215920529401E-3</v>
      </c>
      <c r="K98" s="157">
        <v>1.6257066490440474E-2</v>
      </c>
      <c r="L98" s="158">
        <v>0</v>
      </c>
      <c r="M98" s="158">
        <v>0</v>
      </c>
      <c r="N98" s="158">
        <v>0</v>
      </c>
      <c r="O98" s="158">
        <v>0</v>
      </c>
      <c r="P98" s="159">
        <v>2.1491386177133931E-3</v>
      </c>
      <c r="Q98" s="136"/>
    </row>
    <row r="99" spans="1:17" x14ac:dyDescent="0.25">
      <c r="A99" s="155" t="s">
        <v>92</v>
      </c>
      <c r="B99" s="156">
        <v>0</v>
      </c>
      <c r="C99" s="157">
        <v>1.5949244525747272E-3</v>
      </c>
      <c r="D99" s="157">
        <v>5.8995533111097995E-3</v>
      </c>
      <c r="E99" s="157">
        <v>2.3401452111224439E-2</v>
      </c>
      <c r="F99" s="157">
        <v>0.32194059999057745</v>
      </c>
      <c r="G99" s="157">
        <v>1.1305705761648792E-2</v>
      </c>
      <c r="H99" s="157">
        <v>3.1729619479061548E-2</v>
      </c>
      <c r="I99" s="157">
        <v>0.10764479563904601</v>
      </c>
      <c r="J99" s="157">
        <v>0.23160114764302711</v>
      </c>
      <c r="K99" s="157">
        <v>0.62681661298544056</v>
      </c>
      <c r="L99" s="158">
        <v>0</v>
      </c>
      <c r="M99" s="157">
        <v>2.3206256948397285E-3</v>
      </c>
      <c r="N99" s="158">
        <v>0</v>
      </c>
      <c r="O99" s="157">
        <v>1.7813940810476629E-3</v>
      </c>
      <c r="P99" s="159">
        <v>3.8266297064305982E-2</v>
      </c>
      <c r="Q99" s="136"/>
    </row>
    <row r="100" spans="1:17" x14ac:dyDescent="0.25">
      <c r="A100" s="155" t="s">
        <v>93</v>
      </c>
      <c r="B100" s="156">
        <v>0</v>
      </c>
      <c r="C100" s="158">
        <v>0</v>
      </c>
      <c r="D100" s="157">
        <v>1.085375217101612E-3</v>
      </c>
      <c r="E100" s="157">
        <v>7.0806733565708232E-3</v>
      </c>
      <c r="F100" s="157">
        <v>4.1945160839658886E-2</v>
      </c>
      <c r="G100" s="157">
        <v>2.7010911111865882E-3</v>
      </c>
      <c r="H100" s="157">
        <v>6.9798267848738991E-3</v>
      </c>
      <c r="I100" s="157">
        <v>1.2612240310638961E-2</v>
      </c>
      <c r="J100" s="157">
        <v>4.8664673643138014E-2</v>
      </c>
      <c r="K100" s="157">
        <v>4.1958321206206906E-2</v>
      </c>
      <c r="L100" s="158">
        <v>0</v>
      </c>
      <c r="M100" s="158">
        <v>0</v>
      </c>
      <c r="N100" s="158">
        <v>0</v>
      </c>
      <c r="O100" s="158">
        <v>0</v>
      </c>
      <c r="P100" s="159">
        <v>2.0050349601841183E-2</v>
      </c>
      <c r="Q100" s="136"/>
    </row>
    <row r="101" spans="1:17" x14ac:dyDescent="0.25">
      <c r="A101" s="155" t="s">
        <v>94</v>
      </c>
      <c r="B101" s="156">
        <v>0</v>
      </c>
      <c r="C101" s="158">
        <v>0</v>
      </c>
      <c r="D101" s="158">
        <v>0</v>
      </c>
      <c r="E101" s="158">
        <v>0</v>
      </c>
      <c r="F101" s="157">
        <v>9.2782806090798715E-3</v>
      </c>
      <c r="G101" s="158">
        <v>0</v>
      </c>
      <c r="H101" s="158">
        <v>0</v>
      </c>
      <c r="I101" s="158">
        <v>0</v>
      </c>
      <c r="J101" s="157">
        <v>1.1363217149224086E-2</v>
      </c>
      <c r="K101" s="157">
        <v>1.7074821872059626E-2</v>
      </c>
      <c r="L101" s="158">
        <v>0</v>
      </c>
      <c r="M101" s="158">
        <v>0</v>
      </c>
      <c r="N101" s="158">
        <v>0</v>
      </c>
      <c r="O101" s="158">
        <v>0</v>
      </c>
      <c r="P101" s="161">
        <v>0</v>
      </c>
      <c r="Q101" s="136"/>
    </row>
    <row r="102" spans="1:17" x14ac:dyDescent="0.25">
      <c r="A102" s="155" t="s">
        <v>95</v>
      </c>
      <c r="B102" s="156">
        <v>0</v>
      </c>
      <c r="C102" s="158">
        <v>0</v>
      </c>
      <c r="D102" s="158">
        <v>0</v>
      </c>
      <c r="E102" s="157">
        <v>1.1732408666705592E-3</v>
      </c>
      <c r="F102" s="157">
        <v>2.7389062712503171E-3</v>
      </c>
      <c r="G102" s="158">
        <v>0</v>
      </c>
      <c r="H102" s="158">
        <v>0</v>
      </c>
      <c r="I102" s="158">
        <v>0</v>
      </c>
      <c r="J102" s="157">
        <v>3.9912150187438478E-3</v>
      </c>
      <c r="K102" s="157">
        <v>4.3468233968610203E-3</v>
      </c>
      <c r="L102" s="158">
        <v>0</v>
      </c>
      <c r="M102" s="158">
        <v>0</v>
      </c>
      <c r="N102" s="158">
        <v>0</v>
      </c>
      <c r="O102" s="158">
        <v>0</v>
      </c>
      <c r="P102" s="159">
        <v>1.92428870232608E-3</v>
      </c>
      <c r="Q102" s="136"/>
    </row>
    <row r="103" spans="1:17" ht="24" x14ac:dyDescent="0.25">
      <c r="A103" s="155" t="s">
        <v>96</v>
      </c>
      <c r="B103" s="156">
        <v>0</v>
      </c>
      <c r="C103" s="158">
        <v>0</v>
      </c>
      <c r="D103" s="158">
        <v>0</v>
      </c>
      <c r="E103" s="157">
        <v>6.946922630167697E-3</v>
      </c>
      <c r="F103" s="157">
        <v>1.4031176429596805E-2</v>
      </c>
      <c r="G103" s="158">
        <v>0</v>
      </c>
      <c r="H103" s="157">
        <v>4.3298162757884166E-3</v>
      </c>
      <c r="I103" s="157">
        <v>2.6135785090420798E-2</v>
      </c>
      <c r="J103" s="157">
        <v>8.8885340854218606E-3</v>
      </c>
      <c r="K103" s="157">
        <v>8.31266160124783E-3</v>
      </c>
      <c r="L103" s="158">
        <v>0</v>
      </c>
      <c r="M103" s="158">
        <v>0</v>
      </c>
      <c r="N103" s="158">
        <v>0</v>
      </c>
      <c r="O103" s="158">
        <v>0</v>
      </c>
      <c r="P103" s="159">
        <v>9.1714358990238679E-3</v>
      </c>
      <c r="Q103" s="136"/>
    </row>
    <row r="104" spans="1:17" x14ac:dyDescent="0.25">
      <c r="A104" s="155" t="s">
        <v>97</v>
      </c>
      <c r="B104" s="160">
        <v>3.068325710141501E-2</v>
      </c>
      <c r="C104" s="157">
        <v>0.14436455260571091</v>
      </c>
      <c r="D104" s="157">
        <v>0.25028264206910289</v>
      </c>
      <c r="E104" s="157">
        <v>0.24455099509564912</v>
      </c>
      <c r="F104" s="157">
        <v>0.16760342221264057</v>
      </c>
      <c r="G104" s="157">
        <v>0.22775874513407687</v>
      </c>
      <c r="H104" s="157">
        <v>0.17283153684841229</v>
      </c>
      <c r="I104" s="157">
        <v>0.21280036599116203</v>
      </c>
      <c r="J104" s="157">
        <v>0.16963205122255776</v>
      </c>
      <c r="K104" s="157">
        <v>0.12010423721818518</v>
      </c>
      <c r="L104" s="157">
        <v>1.3892899942647611E-2</v>
      </c>
      <c r="M104" s="157">
        <v>6.2558497308727062E-2</v>
      </c>
      <c r="N104" s="157">
        <v>0.19564342183178415</v>
      </c>
      <c r="O104" s="157">
        <v>0.22410506814069894</v>
      </c>
      <c r="P104" s="159">
        <v>0.31997204501190663</v>
      </c>
      <c r="Q104" s="136"/>
    </row>
    <row r="105" spans="1:17" x14ac:dyDescent="0.25">
      <c r="A105" s="155" t="s">
        <v>98</v>
      </c>
      <c r="B105" s="160">
        <v>0.28892882415426763</v>
      </c>
      <c r="C105" s="157">
        <v>0.30975296466411423</v>
      </c>
      <c r="D105" s="157">
        <v>0.17449217128836575</v>
      </c>
      <c r="E105" s="157">
        <v>3.8136413902516167E-2</v>
      </c>
      <c r="F105" s="157">
        <v>1.069695129672496E-2</v>
      </c>
      <c r="G105" s="157">
        <v>4.5351841347956355E-2</v>
      </c>
      <c r="H105" s="157">
        <v>3.1563550078388264E-3</v>
      </c>
      <c r="I105" s="157">
        <v>6.1960060522971679E-3</v>
      </c>
      <c r="J105" s="157">
        <v>1.5980608923745775E-2</v>
      </c>
      <c r="K105" s="158">
        <v>0</v>
      </c>
      <c r="L105" s="157">
        <v>0.27146978390395476</v>
      </c>
      <c r="M105" s="157">
        <v>0.34238230647325651</v>
      </c>
      <c r="N105" s="157">
        <v>0.28807863008760998</v>
      </c>
      <c r="O105" s="157">
        <v>0.18020857052062411</v>
      </c>
      <c r="P105" s="159">
        <v>0.10142396263295374</v>
      </c>
      <c r="Q105" s="136"/>
    </row>
    <row r="106" spans="1:17" x14ac:dyDescent="0.25">
      <c r="A106" s="155" t="s">
        <v>99</v>
      </c>
      <c r="B106" s="160">
        <v>1.7529205086770309E-3</v>
      </c>
      <c r="C106" s="157">
        <v>3.0648286643199835E-3</v>
      </c>
      <c r="D106" s="157">
        <v>5.8939833055399573E-4</v>
      </c>
      <c r="E106" s="158">
        <v>0</v>
      </c>
      <c r="F106" s="158">
        <v>0</v>
      </c>
      <c r="G106" s="158">
        <v>0</v>
      </c>
      <c r="H106" s="158">
        <v>0</v>
      </c>
      <c r="I106" s="158">
        <v>0</v>
      </c>
      <c r="J106" s="158">
        <v>0</v>
      </c>
      <c r="K106" s="158">
        <v>0</v>
      </c>
      <c r="L106" s="157">
        <v>2.5067967562224765E-3</v>
      </c>
      <c r="M106" s="157">
        <v>1.8483808944723544E-3</v>
      </c>
      <c r="N106" s="157">
        <v>2.6130482737686204E-3</v>
      </c>
      <c r="O106" s="157">
        <v>8.9917857461957007E-4</v>
      </c>
      <c r="P106" s="161">
        <v>0</v>
      </c>
      <c r="Q106" s="136"/>
    </row>
    <row r="107" spans="1:17" x14ac:dyDescent="0.25">
      <c r="A107" s="155" t="s">
        <v>100</v>
      </c>
      <c r="B107" s="156">
        <v>0</v>
      </c>
      <c r="C107" s="157">
        <v>2.3520946054435719E-3</v>
      </c>
      <c r="D107" s="158">
        <v>0</v>
      </c>
      <c r="E107" s="157">
        <v>1.4441213506042872E-3</v>
      </c>
      <c r="F107" s="158">
        <v>0</v>
      </c>
      <c r="G107" s="158">
        <v>0</v>
      </c>
      <c r="H107" s="158">
        <v>0</v>
      </c>
      <c r="I107" s="158">
        <v>0</v>
      </c>
      <c r="J107" s="158">
        <v>0</v>
      </c>
      <c r="K107" s="158">
        <v>0</v>
      </c>
      <c r="L107" s="158">
        <v>0</v>
      </c>
      <c r="M107" s="157">
        <v>3.4223133072383244E-3</v>
      </c>
      <c r="N107" s="158">
        <v>0</v>
      </c>
      <c r="O107" s="158">
        <v>0</v>
      </c>
      <c r="P107" s="159">
        <v>2.3685727958332493E-3</v>
      </c>
      <c r="Q107" s="136"/>
    </row>
    <row r="108" spans="1:17" x14ac:dyDescent="0.25">
      <c r="A108" s="155" t="s">
        <v>101</v>
      </c>
      <c r="B108" s="160">
        <v>0.36428911559062988</v>
      </c>
      <c r="C108" s="157">
        <v>0.10934351094458501</v>
      </c>
      <c r="D108" s="157">
        <v>3.5538302605283657E-2</v>
      </c>
      <c r="E108" s="157">
        <v>2.833176548484544E-3</v>
      </c>
      <c r="F108" s="157">
        <v>1.1080205615518418E-3</v>
      </c>
      <c r="G108" s="157">
        <v>2.0124504179060013E-3</v>
      </c>
      <c r="H108" s="157">
        <v>6.6051560780560703E-3</v>
      </c>
      <c r="I108" s="158">
        <v>0</v>
      </c>
      <c r="J108" s="157">
        <v>3.2292804998572443E-3</v>
      </c>
      <c r="K108" s="158">
        <v>0</v>
      </c>
      <c r="L108" s="157">
        <v>0.42664770223263071</v>
      </c>
      <c r="M108" s="157">
        <v>0.18811303711688326</v>
      </c>
      <c r="N108" s="157">
        <v>7.6446779814249174E-2</v>
      </c>
      <c r="O108" s="157">
        <v>4.871336717305487E-2</v>
      </c>
      <c r="P108" s="159">
        <v>5.6104082569867287E-3</v>
      </c>
      <c r="Q108" s="136"/>
    </row>
    <row r="109" spans="1:17" ht="24" x14ac:dyDescent="0.25">
      <c r="A109" s="155" t="s">
        <v>102</v>
      </c>
      <c r="B109" s="156">
        <v>0</v>
      </c>
      <c r="C109" s="158">
        <v>0</v>
      </c>
      <c r="D109" s="158">
        <v>0</v>
      </c>
      <c r="E109" s="157">
        <v>3.3616401154459479E-3</v>
      </c>
      <c r="F109" s="157">
        <v>2.5165589813606289E-3</v>
      </c>
      <c r="G109" s="157">
        <v>4.2712257177451533E-3</v>
      </c>
      <c r="H109" s="157">
        <v>3.1563550078388264E-3</v>
      </c>
      <c r="I109" s="157">
        <v>2.550474641398712E-3</v>
      </c>
      <c r="J109" s="157">
        <v>7.3344079769301993E-3</v>
      </c>
      <c r="K109" s="158">
        <v>0</v>
      </c>
      <c r="L109" s="158">
        <v>0</v>
      </c>
      <c r="M109" s="158">
        <v>0</v>
      </c>
      <c r="N109" s="158">
        <v>0</v>
      </c>
      <c r="O109" s="158">
        <v>0</v>
      </c>
      <c r="P109" s="161">
        <v>0</v>
      </c>
      <c r="Q109" s="136"/>
    </row>
    <row r="110" spans="1:17" ht="24" x14ac:dyDescent="0.25">
      <c r="A110" s="155" t="s">
        <v>103</v>
      </c>
      <c r="B110" s="160">
        <v>8.8002696139374045E-4</v>
      </c>
      <c r="C110" s="157">
        <v>2.9153053558040303E-3</v>
      </c>
      <c r="D110" s="157">
        <v>1.0273816296983052E-3</v>
      </c>
      <c r="E110" s="157">
        <v>4.6107747171774204E-2</v>
      </c>
      <c r="F110" s="157">
        <v>6.4414810945675985E-2</v>
      </c>
      <c r="G110" s="157">
        <v>2.4189620589156864E-2</v>
      </c>
      <c r="H110" s="157">
        <v>8.2328931194419919E-2</v>
      </c>
      <c r="I110" s="157">
        <v>6.8554738182863673E-2</v>
      </c>
      <c r="J110" s="157">
        <v>6.9857716895399366E-2</v>
      </c>
      <c r="K110" s="157">
        <v>4.3691868808318254E-2</v>
      </c>
      <c r="L110" s="158">
        <v>0</v>
      </c>
      <c r="M110" s="157">
        <v>2.8130405862987419E-3</v>
      </c>
      <c r="N110" s="157">
        <v>2.8375304178544663E-3</v>
      </c>
      <c r="O110" s="158">
        <v>0</v>
      </c>
      <c r="P110" s="159">
        <v>2.6994904453675712E-2</v>
      </c>
      <c r="Q110" s="136"/>
    </row>
    <row r="111" spans="1:17" ht="24" x14ac:dyDescent="0.25">
      <c r="A111" s="155" t="s">
        <v>104</v>
      </c>
      <c r="B111" s="156">
        <v>0</v>
      </c>
      <c r="C111" s="158">
        <v>0</v>
      </c>
      <c r="D111" s="158">
        <v>0</v>
      </c>
      <c r="E111" s="157">
        <v>3.4059731529676146E-2</v>
      </c>
      <c r="F111" s="157">
        <v>3.8640599093531271E-2</v>
      </c>
      <c r="G111" s="157">
        <v>4.4856481595727936E-2</v>
      </c>
      <c r="H111" s="157">
        <v>4.6780799545263256E-2</v>
      </c>
      <c r="I111" s="157">
        <v>6.6680357948074476E-2</v>
      </c>
      <c r="J111" s="157">
        <v>4.9396070567406837E-2</v>
      </c>
      <c r="K111" s="157">
        <v>9.2537816904845506E-3</v>
      </c>
      <c r="L111" s="158">
        <v>0</v>
      </c>
      <c r="M111" s="158">
        <v>0</v>
      </c>
      <c r="N111" s="158">
        <v>0</v>
      </c>
      <c r="O111" s="158">
        <v>0</v>
      </c>
      <c r="P111" s="161">
        <v>0</v>
      </c>
      <c r="Q111" s="136"/>
    </row>
    <row r="112" spans="1:17" ht="24" x14ac:dyDescent="0.25">
      <c r="A112" s="155" t="s">
        <v>105</v>
      </c>
      <c r="B112" s="156">
        <v>0</v>
      </c>
      <c r="C112" s="158">
        <v>0</v>
      </c>
      <c r="D112" s="158">
        <v>0</v>
      </c>
      <c r="E112" s="157">
        <v>2.3786341030832998E-3</v>
      </c>
      <c r="F112" s="158">
        <v>0</v>
      </c>
      <c r="G112" s="158">
        <v>0</v>
      </c>
      <c r="H112" s="158">
        <v>0</v>
      </c>
      <c r="I112" s="158">
        <v>0</v>
      </c>
      <c r="J112" s="158">
        <v>0</v>
      </c>
      <c r="K112" s="158">
        <v>0</v>
      </c>
      <c r="L112" s="158">
        <v>0</v>
      </c>
      <c r="M112" s="158">
        <v>0</v>
      </c>
      <c r="N112" s="158">
        <v>0</v>
      </c>
      <c r="O112" s="158">
        <v>0</v>
      </c>
      <c r="P112" s="159">
        <v>3.9013120507129361E-3</v>
      </c>
      <c r="Q112" s="136"/>
    </row>
    <row r="113" spans="1:17" x14ac:dyDescent="0.25">
      <c r="A113" s="155" t="s">
        <v>106</v>
      </c>
      <c r="B113" s="156">
        <v>0</v>
      </c>
      <c r="C113" s="158">
        <v>0</v>
      </c>
      <c r="D113" s="157">
        <v>1.1074507874117004E-3</v>
      </c>
      <c r="E113" s="158">
        <v>0</v>
      </c>
      <c r="F113" s="158">
        <v>0</v>
      </c>
      <c r="G113" s="158">
        <v>0</v>
      </c>
      <c r="H113" s="158">
        <v>0</v>
      </c>
      <c r="I113" s="158">
        <v>0</v>
      </c>
      <c r="J113" s="158">
        <v>0</v>
      </c>
      <c r="K113" s="158">
        <v>0</v>
      </c>
      <c r="L113" s="158">
        <v>0</v>
      </c>
      <c r="M113" s="158">
        <v>0</v>
      </c>
      <c r="N113" s="158">
        <v>0</v>
      </c>
      <c r="O113" s="157">
        <v>1.6895127944291735E-3</v>
      </c>
      <c r="P113" s="161">
        <v>0</v>
      </c>
      <c r="Q113" s="136"/>
    </row>
    <row r="114" spans="1:17" ht="24" x14ac:dyDescent="0.25">
      <c r="A114" s="155" t="s">
        <v>107</v>
      </c>
      <c r="B114" s="160">
        <v>2.4409082737799851E-3</v>
      </c>
      <c r="C114" s="157">
        <v>3.1782901236149892E-3</v>
      </c>
      <c r="D114" s="157">
        <v>5.8939833055399573E-4</v>
      </c>
      <c r="E114" s="157">
        <v>2.073818154938227E-2</v>
      </c>
      <c r="F114" s="157">
        <v>1.2801244649190899E-2</v>
      </c>
      <c r="G114" s="157">
        <v>9.7882820612568595E-3</v>
      </c>
      <c r="H114" s="157">
        <v>5.1003581229325967E-2</v>
      </c>
      <c r="I114" s="157">
        <v>3.0417469176842831E-2</v>
      </c>
      <c r="J114" s="157">
        <v>6.8006974298262142E-3</v>
      </c>
      <c r="K114" s="157">
        <v>2.3340538995808282E-3</v>
      </c>
      <c r="L114" s="157">
        <v>3.4906665263254315E-3</v>
      </c>
      <c r="M114" s="157">
        <v>3.0515588210226902E-3</v>
      </c>
      <c r="N114" s="157">
        <v>1.574129323771344E-3</v>
      </c>
      <c r="O114" s="157">
        <v>8.9917857461957007E-4</v>
      </c>
      <c r="P114" s="159">
        <v>1.7223593611098132E-3</v>
      </c>
      <c r="Q114" s="136"/>
    </row>
    <row r="115" spans="1:17" x14ac:dyDescent="0.25">
      <c r="A115" s="155" t="s">
        <v>108</v>
      </c>
      <c r="B115" s="160">
        <v>3.5767186290542555E-2</v>
      </c>
      <c r="C115" s="157">
        <v>0.13823508017759695</v>
      </c>
      <c r="D115" s="157">
        <v>0.27389923502133257</v>
      </c>
      <c r="E115" s="157">
        <v>0.49408889456912991</v>
      </c>
      <c r="F115" s="157">
        <v>0.29636840717622087</v>
      </c>
      <c r="G115" s="157">
        <v>0.54394458683710101</v>
      </c>
      <c r="H115" s="157">
        <v>0.56299818809952973</v>
      </c>
      <c r="I115" s="157">
        <v>0.45300099677646877</v>
      </c>
      <c r="J115" s="157">
        <v>0.3543034312043683</v>
      </c>
      <c r="K115" s="157">
        <v>0.1098497508311745</v>
      </c>
      <c r="L115" s="157">
        <v>3.130988078299117E-2</v>
      </c>
      <c r="M115" s="157">
        <v>7.9479989457310024E-2</v>
      </c>
      <c r="N115" s="157">
        <v>0.15267694747610844</v>
      </c>
      <c r="O115" s="157">
        <v>0.26683299550855166</v>
      </c>
      <c r="P115" s="159">
        <v>0.31884335603874547</v>
      </c>
      <c r="Q115" s="136"/>
    </row>
    <row r="116" spans="1:17" ht="24" x14ac:dyDescent="0.25">
      <c r="A116" s="155" t="s">
        <v>109</v>
      </c>
      <c r="B116" s="160">
        <v>0.27525776111929406</v>
      </c>
      <c r="C116" s="157">
        <v>0.27995664967188022</v>
      </c>
      <c r="D116" s="157">
        <v>0.25410722807237707</v>
      </c>
      <c r="E116" s="157">
        <v>7.1056725945489826E-2</v>
      </c>
      <c r="F116" s="157">
        <v>6.7258574123580765E-3</v>
      </c>
      <c r="G116" s="157">
        <v>7.9548743708492659E-2</v>
      </c>
      <c r="H116" s="157">
        <v>2.4854353438736734E-2</v>
      </c>
      <c r="I116" s="157">
        <v>1.0795274990238711E-2</v>
      </c>
      <c r="J116" s="157">
        <v>9.5354261483003907E-3</v>
      </c>
      <c r="K116" s="158">
        <v>0</v>
      </c>
      <c r="L116" s="157">
        <v>0.25068226985522779</v>
      </c>
      <c r="M116" s="157">
        <v>0.31203351960843884</v>
      </c>
      <c r="N116" s="157">
        <v>0.2744748837183259</v>
      </c>
      <c r="O116" s="157">
        <v>0.27487073463235434</v>
      </c>
      <c r="P116" s="159">
        <v>0.14760156951286504</v>
      </c>
      <c r="Q116" s="136"/>
    </row>
    <row r="117" spans="1:17" ht="24" x14ac:dyDescent="0.25">
      <c r="A117" s="155" t="s">
        <v>110</v>
      </c>
      <c r="B117" s="156">
        <v>0</v>
      </c>
      <c r="C117" s="157">
        <v>1.3018908506233651E-3</v>
      </c>
      <c r="D117" s="158">
        <v>0</v>
      </c>
      <c r="E117" s="157">
        <v>1.8754666665370845E-3</v>
      </c>
      <c r="F117" s="158">
        <v>0</v>
      </c>
      <c r="G117" s="157">
        <v>2.2587752998391507E-3</v>
      </c>
      <c r="H117" s="157">
        <v>3.245481010854305E-3</v>
      </c>
      <c r="I117" s="158">
        <v>0</v>
      </c>
      <c r="J117" s="158">
        <v>0</v>
      </c>
      <c r="K117" s="158">
        <v>0</v>
      </c>
      <c r="L117" s="158">
        <v>0</v>
      </c>
      <c r="M117" s="158">
        <v>0</v>
      </c>
      <c r="N117" s="157">
        <v>1.8957711179957034E-3</v>
      </c>
      <c r="O117" s="158">
        <v>0</v>
      </c>
      <c r="P117" s="161">
        <v>0</v>
      </c>
      <c r="Q117" s="136"/>
    </row>
    <row r="118" spans="1:17" ht="24" x14ac:dyDescent="0.25">
      <c r="A118" s="155" t="s">
        <v>111</v>
      </c>
      <c r="B118" s="156">
        <v>0</v>
      </c>
      <c r="C118" s="157">
        <v>3.9399078837322821E-3</v>
      </c>
      <c r="D118" s="158">
        <v>0</v>
      </c>
      <c r="E118" s="158">
        <v>0</v>
      </c>
      <c r="F118" s="158">
        <v>0</v>
      </c>
      <c r="G118" s="158">
        <v>0</v>
      </c>
      <c r="H118" s="158">
        <v>0</v>
      </c>
      <c r="I118" s="158">
        <v>0</v>
      </c>
      <c r="J118" s="158">
        <v>0</v>
      </c>
      <c r="K118" s="158">
        <v>0</v>
      </c>
      <c r="L118" s="158">
        <v>0</v>
      </c>
      <c r="M118" s="157">
        <v>1.9767307315125271E-3</v>
      </c>
      <c r="N118" s="157">
        <v>3.7588579385324839E-3</v>
      </c>
      <c r="O118" s="158">
        <v>0</v>
      </c>
      <c r="P118" s="161">
        <v>0</v>
      </c>
      <c r="Q118" s="136"/>
    </row>
    <row r="119" spans="1:17" x14ac:dyDescent="0.25">
      <c r="A119" s="155" t="s">
        <v>112</v>
      </c>
      <c r="B119" s="156">
        <v>0</v>
      </c>
      <c r="C119" s="158">
        <v>0</v>
      </c>
      <c r="D119" s="158">
        <v>0</v>
      </c>
      <c r="E119" s="158">
        <v>0</v>
      </c>
      <c r="F119" s="157">
        <v>8.589684962807995E-3</v>
      </c>
      <c r="G119" s="158">
        <v>0</v>
      </c>
      <c r="H119" s="158">
        <v>0</v>
      </c>
      <c r="I119" s="157">
        <v>2.2553795224138405E-3</v>
      </c>
      <c r="J119" s="158">
        <v>0</v>
      </c>
      <c r="K119" s="157">
        <v>2.4974208045179344E-2</v>
      </c>
      <c r="L119" s="158">
        <v>0</v>
      </c>
      <c r="M119" s="158">
        <v>0</v>
      </c>
      <c r="N119" s="158">
        <v>0</v>
      </c>
      <c r="O119" s="158">
        <v>0</v>
      </c>
      <c r="P119" s="161">
        <v>0</v>
      </c>
      <c r="Q119" s="136"/>
    </row>
    <row r="120" spans="1:17" ht="24" x14ac:dyDescent="0.25">
      <c r="A120" s="155" t="s">
        <v>113</v>
      </c>
      <c r="B120" s="156">
        <v>0</v>
      </c>
      <c r="C120" s="158">
        <v>0</v>
      </c>
      <c r="D120" s="158">
        <v>0</v>
      </c>
      <c r="E120" s="158">
        <v>0</v>
      </c>
      <c r="F120" s="157">
        <v>1.1997850977714559E-2</v>
      </c>
      <c r="G120" s="158">
        <v>0</v>
      </c>
      <c r="H120" s="158">
        <v>0</v>
      </c>
      <c r="I120" s="157">
        <v>2.634378969466394E-3</v>
      </c>
      <c r="J120" s="157">
        <v>1.5684893272410651E-2</v>
      </c>
      <c r="K120" s="157">
        <v>1.8324876553318919E-2</v>
      </c>
      <c r="L120" s="158">
        <v>0</v>
      </c>
      <c r="M120" s="158">
        <v>0</v>
      </c>
      <c r="N120" s="158">
        <v>0</v>
      </c>
      <c r="O120" s="158">
        <v>0</v>
      </c>
      <c r="P120" s="161">
        <v>0</v>
      </c>
      <c r="Q120" s="136"/>
    </row>
    <row r="121" spans="1:17" x14ac:dyDescent="0.25">
      <c r="A121" s="155" t="s">
        <v>114</v>
      </c>
      <c r="B121" s="156">
        <v>0</v>
      </c>
      <c r="C121" s="158">
        <v>0</v>
      </c>
      <c r="D121" s="158">
        <v>0</v>
      </c>
      <c r="E121" s="157">
        <v>8.4953490420285819E-4</v>
      </c>
      <c r="F121" s="157">
        <v>2.1611528089270356E-3</v>
      </c>
      <c r="G121" s="157">
        <v>2.2319660053313384E-3</v>
      </c>
      <c r="H121" s="158">
        <v>0</v>
      </c>
      <c r="I121" s="158">
        <v>0</v>
      </c>
      <c r="J121" s="157">
        <v>3.841980255345101E-3</v>
      </c>
      <c r="K121" s="157">
        <v>2.6754895776766796E-3</v>
      </c>
      <c r="L121" s="158">
        <v>0</v>
      </c>
      <c r="M121" s="158">
        <v>0</v>
      </c>
      <c r="N121" s="158">
        <v>0</v>
      </c>
      <c r="O121" s="158">
        <v>0</v>
      </c>
      <c r="P121" s="161">
        <v>0</v>
      </c>
      <c r="Q121" s="136"/>
    </row>
    <row r="122" spans="1:17" ht="24" x14ac:dyDescent="0.25">
      <c r="A122" s="155" t="s">
        <v>115</v>
      </c>
      <c r="B122" s="160">
        <v>1.5408850060207488E-2</v>
      </c>
      <c r="C122" s="157">
        <v>3.6865119572565358E-2</v>
      </c>
      <c r="D122" s="157">
        <v>0.11836220945450272</v>
      </c>
      <c r="E122" s="157">
        <v>0.56717831092702897</v>
      </c>
      <c r="F122" s="157">
        <v>0.77812621264988557</v>
      </c>
      <c r="G122" s="157">
        <v>0.55567416089895705</v>
      </c>
      <c r="H122" s="157">
        <v>0.74961707089243534</v>
      </c>
      <c r="I122" s="157">
        <v>0.80541205922677028</v>
      </c>
      <c r="J122" s="157">
        <v>0.81085226064629212</v>
      </c>
      <c r="K122" s="157">
        <v>0.78441723659319862</v>
      </c>
      <c r="L122" s="157">
        <v>1.0568561972565491E-2</v>
      </c>
      <c r="M122" s="157">
        <v>3.2901608554221431E-2</v>
      </c>
      <c r="N122" s="157">
        <v>3.5362979935279773E-2</v>
      </c>
      <c r="O122" s="157">
        <v>9.4535890824173671E-2</v>
      </c>
      <c r="P122" s="159">
        <v>0.27688662232097122</v>
      </c>
      <c r="Q122" s="136"/>
    </row>
    <row r="123" spans="1:17" ht="24" x14ac:dyDescent="0.25">
      <c r="A123" s="155" t="s">
        <v>116</v>
      </c>
      <c r="B123" s="160">
        <v>3.6372783805075339E-2</v>
      </c>
      <c r="C123" s="157">
        <v>8.3888661553553262E-2</v>
      </c>
      <c r="D123" s="157">
        <v>0.19928468546824002</v>
      </c>
      <c r="E123" s="157">
        <v>0.17929729964447833</v>
      </c>
      <c r="F123" s="157">
        <v>0.16379672891540778</v>
      </c>
      <c r="G123" s="157">
        <v>0.12307511404039162</v>
      </c>
      <c r="H123" s="157">
        <v>0.18070162300615603</v>
      </c>
      <c r="I123" s="157">
        <v>0.15156552731427583</v>
      </c>
      <c r="J123" s="157">
        <v>0.13482830050739475</v>
      </c>
      <c r="K123" s="157">
        <v>0.16062136138335845</v>
      </c>
      <c r="L123" s="157">
        <v>2.814127160969845E-2</v>
      </c>
      <c r="M123" s="157">
        <v>6.1562911719303101E-2</v>
      </c>
      <c r="N123" s="157">
        <v>9.1695470878722291E-2</v>
      </c>
      <c r="O123" s="157">
        <v>0.209147836776231</v>
      </c>
      <c r="P123" s="159">
        <v>0.24394378708495912</v>
      </c>
      <c r="Q123" s="136"/>
    </row>
    <row r="124" spans="1:17" x14ac:dyDescent="0.25">
      <c r="A124" s="155" t="s">
        <v>117</v>
      </c>
      <c r="B124" s="160">
        <v>0.94083546564259057</v>
      </c>
      <c r="C124" s="157">
        <v>0.87314975243899695</v>
      </c>
      <c r="D124" s="157">
        <v>0.66291888776372632</v>
      </c>
      <c r="E124" s="157">
        <v>0.21316589159948579</v>
      </c>
      <c r="F124" s="157">
        <v>2.6466958555964763E-2</v>
      </c>
      <c r="G124" s="157">
        <v>0.26324827929288941</v>
      </c>
      <c r="H124" s="157">
        <v>3.3912704238867233E-2</v>
      </c>
      <c r="I124" s="157">
        <v>2.6463919948347833E-2</v>
      </c>
      <c r="J124" s="157">
        <v>2.7428773450933662E-2</v>
      </c>
      <c r="K124" s="157">
        <v>7.3026966985480202E-4</v>
      </c>
      <c r="L124" s="157">
        <v>0.95864960970789448</v>
      </c>
      <c r="M124" s="157">
        <v>0.89299463651901689</v>
      </c>
      <c r="N124" s="157">
        <v>0.86347613952958957</v>
      </c>
      <c r="O124" s="157">
        <v>0.68051977704106237</v>
      </c>
      <c r="P124" s="159">
        <v>0.4582229782594166</v>
      </c>
      <c r="Q124" s="136"/>
    </row>
    <row r="125" spans="1:17" x14ac:dyDescent="0.25">
      <c r="A125" s="155" t="s">
        <v>118</v>
      </c>
      <c r="B125" s="160">
        <v>7.3829004921259793E-3</v>
      </c>
      <c r="C125" s="157">
        <v>6.0964664348844306E-3</v>
      </c>
      <c r="D125" s="157">
        <v>1.9434217313531423E-2</v>
      </c>
      <c r="E125" s="157">
        <v>3.9508962924804485E-2</v>
      </c>
      <c r="F125" s="157">
        <v>8.8614111292924756E-3</v>
      </c>
      <c r="G125" s="157">
        <v>5.5770479762430582E-2</v>
      </c>
      <c r="H125" s="157">
        <v>3.5768601862541709E-2</v>
      </c>
      <c r="I125" s="157">
        <v>1.1668735018726116E-2</v>
      </c>
      <c r="J125" s="157">
        <v>7.3637918676240132E-3</v>
      </c>
      <c r="K125" s="157">
        <v>8.2565581774131092E-3</v>
      </c>
      <c r="L125" s="157">
        <v>2.6405567098410397E-3</v>
      </c>
      <c r="M125" s="157">
        <v>1.2540843207458786E-2</v>
      </c>
      <c r="N125" s="157">
        <v>9.4654096564085102E-3</v>
      </c>
      <c r="O125" s="157">
        <v>1.5796495358532479E-2</v>
      </c>
      <c r="P125" s="159">
        <v>2.0946612334653298E-2</v>
      </c>
      <c r="Q125" s="136"/>
    </row>
    <row r="126" spans="1:17" x14ac:dyDescent="0.25">
      <c r="A126" s="155" t="s">
        <v>119</v>
      </c>
      <c r="B126" s="156">
        <v>0</v>
      </c>
      <c r="C126" s="158">
        <v>0</v>
      </c>
      <c r="D126" s="157">
        <v>1.2727331668058945E-3</v>
      </c>
      <c r="E126" s="157">
        <v>1.7274181272905698E-2</v>
      </c>
      <c r="F126" s="157">
        <v>2.548063772895038E-2</v>
      </c>
      <c r="G126" s="157">
        <v>2.3099268199313773E-2</v>
      </c>
      <c r="H126" s="157">
        <v>2.1441746777852794E-2</v>
      </c>
      <c r="I126" s="157">
        <v>2.3779053478338384E-2</v>
      </c>
      <c r="J126" s="157">
        <v>3.5424601467894654E-2</v>
      </c>
      <c r="K126" s="157">
        <v>9.7595817250932682E-3</v>
      </c>
      <c r="L126" s="158">
        <v>0</v>
      </c>
      <c r="M126" s="158">
        <v>0</v>
      </c>
      <c r="N126" s="158">
        <v>0</v>
      </c>
      <c r="O126" s="157">
        <v>1.6023461370887958E-3</v>
      </c>
      <c r="P126" s="159">
        <v>7.2249053731891864E-3</v>
      </c>
      <c r="Q126" s="136"/>
    </row>
    <row r="127" spans="1:17" x14ac:dyDescent="0.25">
      <c r="A127" s="155" t="s">
        <v>120</v>
      </c>
      <c r="B127" s="156">
        <v>0</v>
      </c>
      <c r="C127" s="157">
        <v>1.1031542681720945E-2</v>
      </c>
      <c r="D127" s="157">
        <v>7.9028714748278509E-2</v>
      </c>
      <c r="E127" s="157">
        <v>0.62608044815452357</v>
      </c>
      <c r="F127" s="157">
        <v>0.89331389092938551</v>
      </c>
      <c r="G127" s="157">
        <v>0.58920013870699905</v>
      </c>
      <c r="H127" s="157">
        <v>0.8596900234544137</v>
      </c>
      <c r="I127" s="157">
        <v>0.88493904557964598</v>
      </c>
      <c r="J127" s="157">
        <v>0.89315491855294815</v>
      </c>
      <c r="K127" s="157">
        <v>0.91536317861637317</v>
      </c>
      <c r="L127" s="158">
        <v>0</v>
      </c>
      <c r="M127" s="157">
        <v>6.2857136811724753E-3</v>
      </c>
      <c r="N127" s="157">
        <v>9.7730451940294932E-3</v>
      </c>
      <c r="O127" s="157">
        <v>4.8752489798620936E-2</v>
      </c>
      <c r="P127" s="159">
        <v>0.31400560247726922</v>
      </c>
      <c r="Q127" s="136"/>
    </row>
    <row r="128" spans="1:17" x14ac:dyDescent="0.25">
      <c r="A128" s="155" t="s">
        <v>121</v>
      </c>
      <c r="B128" s="160">
        <v>0.98898360313341593</v>
      </c>
      <c r="C128" s="157">
        <v>0.97461182723785977</v>
      </c>
      <c r="D128" s="157">
        <v>0.89155368876928121</v>
      </c>
      <c r="E128" s="157">
        <v>0.30867185886593035</v>
      </c>
      <c r="F128" s="157">
        <v>4.8489534883640509E-2</v>
      </c>
      <c r="G128" s="157">
        <v>0.31568574436873054</v>
      </c>
      <c r="H128" s="157">
        <v>7.649447182713541E-2</v>
      </c>
      <c r="I128" s="157">
        <v>6.7675638773441127E-2</v>
      </c>
      <c r="J128" s="157">
        <v>4.1306899210706481E-2</v>
      </c>
      <c r="K128" s="157">
        <v>2.0646107304945482E-2</v>
      </c>
      <c r="L128" s="157">
        <v>0.99516506374974534</v>
      </c>
      <c r="M128" s="157">
        <v>0.97430905540638579</v>
      </c>
      <c r="N128" s="157">
        <v>0.97372969119626196</v>
      </c>
      <c r="O128" s="157">
        <v>0.9310360344454176</v>
      </c>
      <c r="P128" s="159">
        <v>0.64851919760436672</v>
      </c>
      <c r="Q128" s="136"/>
    </row>
    <row r="129" spans="1:17" ht="36" x14ac:dyDescent="0.25">
      <c r="A129" s="155" t="s">
        <v>122</v>
      </c>
      <c r="B129" s="160">
        <v>3.6334963744581923E-3</v>
      </c>
      <c r="C129" s="157">
        <v>8.2601636455359624E-3</v>
      </c>
      <c r="D129" s="157">
        <v>8.7106460021032766E-3</v>
      </c>
      <c r="E129" s="157">
        <v>7.6150138776336354E-3</v>
      </c>
      <c r="F129" s="157">
        <v>1.1058365792820629E-3</v>
      </c>
      <c r="G129" s="157">
        <v>1.4012402957194154E-2</v>
      </c>
      <c r="H129" s="157">
        <v>6.6051560780560703E-3</v>
      </c>
      <c r="I129" s="157">
        <v>7.0477686579680787E-3</v>
      </c>
      <c r="J129" s="157">
        <v>3.2229153730712109E-3</v>
      </c>
      <c r="K129" s="158">
        <v>0</v>
      </c>
      <c r="L129" s="157">
        <v>2.1943795404129407E-3</v>
      </c>
      <c r="M129" s="157">
        <v>6.8643877049828651E-3</v>
      </c>
      <c r="N129" s="157">
        <v>7.0318539533004033E-3</v>
      </c>
      <c r="O129" s="157">
        <v>2.8126342603404216E-3</v>
      </c>
      <c r="P129" s="159">
        <v>9.3036822105215817E-3</v>
      </c>
      <c r="Q129" s="136"/>
    </row>
    <row r="130" spans="1:17" x14ac:dyDescent="0.25">
      <c r="A130" s="155" t="s">
        <v>61</v>
      </c>
      <c r="B130" s="160">
        <v>1.3457028766061022E-3</v>
      </c>
      <c r="C130" s="157">
        <v>2.3640699128928262E-2</v>
      </c>
      <c r="D130" s="157">
        <v>8.7292772120279596E-2</v>
      </c>
      <c r="E130" s="157">
        <v>0.68216696264547727</v>
      </c>
      <c r="F130" s="157">
        <v>0.9321964538388412</v>
      </c>
      <c r="G130" s="157">
        <v>0.75481906945542854</v>
      </c>
      <c r="H130" s="157">
        <v>0.91478478802224972</v>
      </c>
      <c r="I130" s="157">
        <v>0.91847551187169318</v>
      </c>
      <c r="J130" s="157">
        <v>0.93066621087459589</v>
      </c>
      <c r="K130" s="157">
        <v>0.98669676285309948</v>
      </c>
      <c r="L130" s="158">
        <v>0</v>
      </c>
      <c r="M130" s="157">
        <v>1.6230793773321307E-2</v>
      </c>
      <c r="N130" s="157">
        <v>2.1088763395045146E-2</v>
      </c>
      <c r="O130" s="157">
        <v>4.6548272648306833E-2</v>
      </c>
      <c r="P130" s="159">
        <v>0.27776318905483144</v>
      </c>
      <c r="Q130" s="136"/>
    </row>
    <row r="131" spans="1:17" x14ac:dyDescent="0.25">
      <c r="A131" s="155" t="s">
        <v>123</v>
      </c>
      <c r="B131" s="160">
        <v>5.9203606632337161E-2</v>
      </c>
      <c r="C131" s="157">
        <v>0.18175606773470482</v>
      </c>
      <c r="D131" s="157">
        <v>0.41456302202133122</v>
      </c>
      <c r="E131" s="157">
        <v>0.2909224334556334</v>
      </c>
      <c r="F131" s="157">
        <v>0.19314204053606393</v>
      </c>
      <c r="G131" s="157">
        <v>0.155056052387118</v>
      </c>
      <c r="H131" s="157">
        <v>0.15099136963667392</v>
      </c>
      <c r="I131" s="157">
        <v>0.16643577829350509</v>
      </c>
      <c r="J131" s="157">
        <v>0.16521950906223565</v>
      </c>
      <c r="K131" s="157">
        <v>0.22894740105643982</v>
      </c>
      <c r="L131" s="157">
        <v>4.4827230125915753E-2</v>
      </c>
      <c r="M131" s="157">
        <v>0.12696973636705702</v>
      </c>
      <c r="N131" s="157">
        <v>0.20152577308214623</v>
      </c>
      <c r="O131" s="157">
        <v>0.39564170992054148</v>
      </c>
      <c r="P131" s="159">
        <v>0.539207873028277</v>
      </c>
      <c r="Q131" s="136"/>
    </row>
    <row r="132" spans="1:17" x14ac:dyDescent="0.25">
      <c r="A132" s="155" t="s">
        <v>124</v>
      </c>
      <c r="B132" s="160">
        <v>0.32513783514393374</v>
      </c>
      <c r="C132" s="157">
        <v>0.51923420913495588</v>
      </c>
      <c r="D132" s="157">
        <v>0.66055950679736986</v>
      </c>
      <c r="E132" s="157">
        <v>0.48785409001090541</v>
      </c>
      <c r="F132" s="157">
        <v>0.49443896227839801</v>
      </c>
      <c r="G132" s="157">
        <v>0.42655356890480717</v>
      </c>
      <c r="H132" s="157">
        <v>0.42673064064584981</v>
      </c>
      <c r="I132" s="157">
        <v>0.43776403774319417</v>
      </c>
      <c r="J132" s="157">
        <v>0.45352639383188803</v>
      </c>
      <c r="K132" s="157">
        <v>0.5627901877306275</v>
      </c>
      <c r="L132" s="157">
        <v>0.28069952648156721</v>
      </c>
      <c r="M132" s="157">
        <v>0.4673778897213795</v>
      </c>
      <c r="N132" s="157">
        <v>0.53475730166313773</v>
      </c>
      <c r="O132" s="157">
        <v>0.67306949112229009</v>
      </c>
      <c r="P132" s="159">
        <v>0.64309059668697632</v>
      </c>
      <c r="Q132" s="136"/>
    </row>
    <row r="133" spans="1:17" x14ac:dyDescent="0.25">
      <c r="A133" s="155" t="s">
        <v>125</v>
      </c>
      <c r="B133" s="160">
        <v>4.5331948171106118E-3</v>
      </c>
      <c r="C133" s="157">
        <v>1.8727920886072155E-2</v>
      </c>
      <c r="D133" s="157">
        <v>0.12672678249172178</v>
      </c>
      <c r="E133" s="157">
        <v>0.64745852051946773</v>
      </c>
      <c r="F133" s="157">
        <v>0.97859354120308417</v>
      </c>
      <c r="G133" s="157">
        <v>0.42736278775497205</v>
      </c>
      <c r="H133" s="157">
        <v>0.89352391799036945</v>
      </c>
      <c r="I133" s="157">
        <v>0.97258583377170948</v>
      </c>
      <c r="J133" s="157">
        <v>0.97861847234467947</v>
      </c>
      <c r="K133" s="157">
        <v>0.99618430450649242</v>
      </c>
      <c r="L133" s="158">
        <v>0</v>
      </c>
      <c r="M133" s="157">
        <v>9.6913270400637557E-3</v>
      </c>
      <c r="N133" s="157">
        <v>2.4822978035493572E-2</v>
      </c>
      <c r="O133" s="157">
        <v>7.469403560547612E-2</v>
      </c>
      <c r="P133" s="159">
        <v>0.48415188747228749</v>
      </c>
      <c r="Q133" s="136"/>
    </row>
    <row r="134" spans="1:17" x14ac:dyDescent="0.25">
      <c r="A134" s="155" t="s">
        <v>126</v>
      </c>
      <c r="B134" s="160">
        <v>2.0912197157739432E-3</v>
      </c>
      <c r="C134" s="157">
        <v>1.2361012445268392E-3</v>
      </c>
      <c r="D134" s="157">
        <v>1.6739295279880925E-2</v>
      </c>
      <c r="E134" s="157">
        <v>0.43679202827824709</v>
      </c>
      <c r="F134" s="157">
        <v>0.88214556142593081</v>
      </c>
      <c r="G134" s="157">
        <v>0.30540662137921326</v>
      </c>
      <c r="H134" s="157">
        <v>0.70137923095222943</v>
      </c>
      <c r="I134" s="157">
        <v>0.81888304887423036</v>
      </c>
      <c r="J134" s="157">
        <v>0.9118401137046338</v>
      </c>
      <c r="K134" s="157">
        <v>0.91766433124439062</v>
      </c>
      <c r="L134" s="158">
        <v>0</v>
      </c>
      <c r="M134" s="157">
        <v>3.3423327883179313E-3</v>
      </c>
      <c r="N134" s="157">
        <v>1.799970433136143E-3</v>
      </c>
      <c r="O134" s="157">
        <v>6.7074758818770576E-3</v>
      </c>
      <c r="P134" s="159">
        <v>0.21221635784367596</v>
      </c>
      <c r="Q134" s="136"/>
    </row>
    <row r="135" spans="1:17" x14ac:dyDescent="0.25">
      <c r="A135" s="155" t="s">
        <v>127</v>
      </c>
      <c r="B135" s="160">
        <v>5.0318502618128926E-3</v>
      </c>
      <c r="C135" s="157">
        <v>6.5323681757415231E-3</v>
      </c>
      <c r="D135" s="157">
        <v>5.2129236527396587E-3</v>
      </c>
      <c r="E135" s="157">
        <v>1.0017547262663108E-2</v>
      </c>
      <c r="F135" s="157">
        <v>2.2073539980976529E-2</v>
      </c>
      <c r="G135" s="157">
        <v>2.2587752998391515E-3</v>
      </c>
      <c r="H135" s="157">
        <v>3.1696891632465255E-3</v>
      </c>
      <c r="I135" s="157">
        <v>1.5702773593294986E-2</v>
      </c>
      <c r="J135" s="157">
        <v>2.3061810497690276E-2</v>
      </c>
      <c r="K135" s="157">
        <v>3.1590190746219181E-2</v>
      </c>
      <c r="L135" s="157">
        <v>6.7422439870977848E-3</v>
      </c>
      <c r="M135" s="157">
        <v>3.972230045444035E-3</v>
      </c>
      <c r="N135" s="157">
        <v>6.0442318493149887E-3</v>
      </c>
      <c r="O135" s="157">
        <v>6.3019317889555409E-3</v>
      </c>
      <c r="P135" s="159">
        <v>1.3849085835779002E-2</v>
      </c>
      <c r="Q135" s="136"/>
    </row>
    <row r="136" spans="1:17" x14ac:dyDescent="0.25">
      <c r="A136" s="155" t="s">
        <v>128</v>
      </c>
      <c r="B136" s="156">
        <v>0</v>
      </c>
      <c r="C136" s="157">
        <v>2.8652835168655731E-3</v>
      </c>
      <c r="D136" s="157">
        <v>1.0389990886094762E-2</v>
      </c>
      <c r="E136" s="157">
        <v>0.20872586955299163</v>
      </c>
      <c r="F136" s="157">
        <v>0.85176099282700635</v>
      </c>
      <c r="G136" s="157">
        <v>9.1527437531846029E-2</v>
      </c>
      <c r="H136" s="157">
        <v>0.35533753951151892</v>
      </c>
      <c r="I136" s="157">
        <v>0.70856337325718488</v>
      </c>
      <c r="J136" s="157">
        <v>0.85995637695323945</v>
      </c>
      <c r="K136" s="157">
        <v>0.97521714946808469</v>
      </c>
      <c r="L136" s="158">
        <v>0</v>
      </c>
      <c r="M136" s="157">
        <v>1.8483808944723549E-3</v>
      </c>
      <c r="N136" s="157">
        <v>2.32247711943634E-3</v>
      </c>
      <c r="O136" s="157">
        <v>1.345238887936198E-3</v>
      </c>
      <c r="P136" s="159">
        <v>0.15178500743576437</v>
      </c>
      <c r="Q136" s="136"/>
    </row>
    <row r="137" spans="1:17" x14ac:dyDescent="0.25">
      <c r="A137" s="155" t="s">
        <v>129</v>
      </c>
      <c r="B137" s="160">
        <v>7.7652762825194824E-4</v>
      </c>
      <c r="C137" s="157">
        <v>2.9714951264800137E-3</v>
      </c>
      <c r="D137" s="157">
        <v>1.2821557814046456E-2</v>
      </c>
      <c r="E137" s="157">
        <v>3.1326673225284499E-2</v>
      </c>
      <c r="F137" s="157">
        <v>0.16091564146695606</v>
      </c>
      <c r="G137" s="157">
        <v>1.1144353707576531E-3</v>
      </c>
      <c r="H137" s="157">
        <v>2.6202758984469918E-2</v>
      </c>
      <c r="I137" s="157">
        <v>7.6016410284986832E-2</v>
      </c>
      <c r="J137" s="157">
        <v>9.3750929111946435E-2</v>
      </c>
      <c r="K137" s="157">
        <v>0.29448345076798049</v>
      </c>
      <c r="L137" s="157">
        <v>1.1104878572550155E-3</v>
      </c>
      <c r="M137" s="158">
        <v>0</v>
      </c>
      <c r="N137" s="157">
        <v>4.3269945674389645E-3</v>
      </c>
      <c r="O137" s="157">
        <v>1.2664036083477145E-2</v>
      </c>
      <c r="P137" s="159">
        <v>6.1780409134429927E-2</v>
      </c>
      <c r="Q137" s="136"/>
    </row>
    <row r="138" spans="1:17" x14ac:dyDescent="0.25">
      <c r="A138" s="155" t="s">
        <v>130</v>
      </c>
      <c r="B138" s="160">
        <v>0.44941079841942971</v>
      </c>
      <c r="C138" s="157">
        <v>0.63778698811996293</v>
      </c>
      <c r="D138" s="157">
        <v>0.7849523770093777</v>
      </c>
      <c r="E138" s="157">
        <v>0.74258351103621612</v>
      </c>
      <c r="F138" s="157">
        <v>0.88869076649482315</v>
      </c>
      <c r="G138" s="157">
        <v>0.64461989373462958</v>
      </c>
      <c r="H138" s="157">
        <v>0.72083677360565346</v>
      </c>
      <c r="I138" s="157">
        <v>0.79055483686991113</v>
      </c>
      <c r="J138" s="157">
        <v>0.87500472988976041</v>
      </c>
      <c r="K138" s="157">
        <v>0.98198671733582998</v>
      </c>
      <c r="L138" s="157">
        <v>0.44282572131676201</v>
      </c>
      <c r="M138" s="157">
        <v>0.53522580073416604</v>
      </c>
      <c r="N138" s="157">
        <v>0.66743867234382559</v>
      </c>
      <c r="O138" s="157">
        <v>0.79256020263180749</v>
      </c>
      <c r="P138" s="159">
        <v>0.84070472043731892</v>
      </c>
      <c r="Q138" s="136"/>
    </row>
    <row r="139" spans="1:17" x14ac:dyDescent="0.25">
      <c r="A139" s="155" t="s">
        <v>131</v>
      </c>
      <c r="B139" s="160">
        <v>0.50512133184480823</v>
      </c>
      <c r="C139" s="157">
        <v>0.72020185880273935</v>
      </c>
      <c r="D139" s="157">
        <v>0.88418493705490642</v>
      </c>
      <c r="E139" s="157">
        <v>0.86934676519291743</v>
      </c>
      <c r="F139" s="157">
        <v>0.95820275481612727</v>
      </c>
      <c r="G139" s="157">
        <v>0.77349671084794425</v>
      </c>
      <c r="H139" s="157">
        <v>0.87442383235594578</v>
      </c>
      <c r="I139" s="157">
        <v>0.91572263387443331</v>
      </c>
      <c r="J139" s="157">
        <v>0.95444783779586584</v>
      </c>
      <c r="K139" s="157">
        <v>0.99624068762986218</v>
      </c>
      <c r="L139" s="157">
        <v>0.44651900963739288</v>
      </c>
      <c r="M139" s="157">
        <v>0.68160021904399049</v>
      </c>
      <c r="N139" s="157">
        <v>0.73026626233999137</v>
      </c>
      <c r="O139" s="157">
        <v>0.91200522542477058</v>
      </c>
      <c r="P139" s="159">
        <v>0.91359961052023231</v>
      </c>
      <c r="Q139" s="136"/>
    </row>
    <row r="140" spans="1:17" x14ac:dyDescent="0.25">
      <c r="A140" s="155" t="s">
        <v>132</v>
      </c>
      <c r="B140" s="160">
        <v>4.2771436927323755E-3</v>
      </c>
      <c r="C140" s="157">
        <v>1.4223359278279479E-2</v>
      </c>
      <c r="D140" s="157">
        <v>0.10865922436597754</v>
      </c>
      <c r="E140" s="157">
        <v>0.39903060108128213</v>
      </c>
      <c r="F140" s="157">
        <v>0.86339082855774174</v>
      </c>
      <c r="G140" s="157">
        <v>0.19496166930424719</v>
      </c>
      <c r="H140" s="157">
        <v>0.48978490327652624</v>
      </c>
      <c r="I140" s="157">
        <v>0.73345284668704414</v>
      </c>
      <c r="J140" s="157">
        <v>0.87263847128856664</v>
      </c>
      <c r="K140" s="157">
        <v>0.9725995490882029</v>
      </c>
      <c r="L140" s="157">
        <v>4.9202304017844142E-3</v>
      </c>
      <c r="M140" s="157">
        <v>2.5385412067417163E-3</v>
      </c>
      <c r="N140" s="157">
        <v>2.0285074603682691E-2</v>
      </c>
      <c r="O140" s="157">
        <v>5.5626837164616451E-2</v>
      </c>
      <c r="P140" s="159">
        <v>0.42716420810539313</v>
      </c>
      <c r="Q140" s="136"/>
    </row>
    <row r="141" spans="1:17" x14ac:dyDescent="0.25">
      <c r="A141" s="155" t="s">
        <v>133</v>
      </c>
      <c r="B141" s="160">
        <v>5.8521638822732779E-2</v>
      </c>
      <c r="C141" s="157">
        <v>9.0100443450304823E-2</v>
      </c>
      <c r="D141" s="157">
        <v>0.15125062843587847</v>
      </c>
      <c r="E141" s="157">
        <v>0.36376946802096094</v>
      </c>
      <c r="F141" s="157">
        <v>0.85051184850983585</v>
      </c>
      <c r="G141" s="157">
        <v>0.21442819157402704</v>
      </c>
      <c r="H141" s="157">
        <v>0.46068888273290515</v>
      </c>
      <c r="I141" s="157">
        <v>0.69805568127293449</v>
      </c>
      <c r="J141" s="157">
        <v>0.84844963429462339</v>
      </c>
      <c r="K141" s="157">
        <v>0.97961056650455891</v>
      </c>
      <c r="L141" s="157">
        <v>4.9540962835468896E-2</v>
      </c>
      <c r="M141" s="157">
        <v>7.519733342088733E-2</v>
      </c>
      <c r="N141" s="157">
        <v>0.10213172387503591</v>
      </c>
      <c r="O141" s="157">
        <v>0.13199288265328318</v>
      </c>
      <c r="P141" s="159">
        <v>0.35924070393284174</v>
      </c>
      <c r="Q141" s="136"/>
    </row>
    <row r="142" spans="1:17" x14ac:dyDescent="0.25">
      <c r="A142" s="155" t="s">
        <v>134</v>
      </c>
      <c r="B142" s="160">
        <v>1.3915832856009542E-3</v>
      </c>
      <c r="C142" s="157">
        <v>2.6063853005460994E-3</v>
      </c>
      <c r="D142" s="157">
        <v>2.2653523262135444E-2</v>
      </c>
      <c r="E142" s="157">
        <v>0.1601691934945034</v>
      </c>
      <c r="F142" s="157">
        <v>0.52642967834465082</v>
      </c>
      <c r="G142" s="157">
        <v>5.1967742466527876E-2</v>
      </c>
      <c r="H142" s="157">
        <v>0.17310706306677873</v>
      </c>
      <c r="I142" s="157">
        <v>0.31134272202554153</v>
      </c>
      <c r="J142" s="157">
        <v>0.49903690021249275</v>
      </c>
      <c r="K142" s="157">
        <v>0.71330204605718439</v>
      </c>
      <c r="L142" s="158">
        <v>0</v>
      </c>
      <c r="M142" s="157">
        <v>3.2650662155042408E-3</v>
      </c>
      <c r="N142" s="157">
        <v>2.7535620089980742E-3</v>
      </c>
      <c r="O142" s="157">
        <v>1.3026390733211008E-2</v>
      </c>
      <c r="P142" s="159">
        <v>0.20975204451521601</v>
      </c>
      <c r="Q142" s="136"/>
    </row>
    <row r="143" spans="1:17" x14ac:dyDescent="0.25">
      <c r="A143" s="155" t="s">
        <v>135</v>
      </c>
      <c r="B143" s="156">
        <v>0</v>
      </c>
      <c r="C143" s="158">
        <v>0</v>
      </c>
      <c r="D143" s="157">
        <v>9.6515745924104191E-4</v>
      </c>
      <c r="E143" s="157">
        <v>5.3140527515623866E-3</v>
      </c>
      <c r="F143" s="157">
        <v>5.2676440379112226E-2</v>
      </c>
      <c r="G143" s="157">
        <v>2.0217590646776189E-3</v>
      </c>
      <c r="H143" s="158">
        <v>0</v>
      </c>
      <c r="I143" s="157">
        <v>1.3424997551254533E-2</v>
      </c>
      <c r="J143" s="157">
        <v>2.4782524340930329E-2</v>
      </c>
      <c r="K143" s="157">
        <v>0.11748431318062033</v>
      </c>
      <c r="L143" s="158">
        <v>0</v>
      </c>
      <c r="M143" s="158">
        <v>0</v>
      </c>
      <c r="N143" s="158">
        <v>0</v>
      </c>
      <c r="O143" s="158">
        <v>0</v>
      </c>
      <c r="P143" s="159">
        <v>1.3261719879658698E-2</v>
      </c>
      <c r="Q143" s="136"/>
    </row>
    <row r="144" spans="1:17" x14ac:dyDescent="0.25">
      <c r="A144" s="155" t="s">
        <v>136</v>
      </c>
      <c r="B144" s="160">
        <v>4.543243240845601E-3</v>
      </c>
      <c r="C144" s="157">
        <v>1.1171081361829689E-2</v>
      </c>
      <c r="D144" s="157">
        <v>1.5024150331855382E-2</v>
      </c>
      <c r="E144" s="157">
        <v>3.9389493855523969E-2</v>
      </c>
      <c r="F144" s="157">
        <v>0.25489858580722152</v>
      </c>
      <c r="G144" s="157">
        <v>3.1194091593257606E-2</v>
      </c>
      <c r="H144" s="157">
        <v>2.843902550227901E-2</v>
      </c>
      <c r="I144" s="157">
        <v>9.7238654881131675E-2</v>
      </c>
      <c r="J144" s="157">
        <v>0.19843888450027022</v>
      </c>
      <c r="K144" s="157">
        <v>0.50268292958533234</v>
      </c>
      <c r="L144" s="157">
        <v>3.7667352038080566E-3</v>
      </c>
      <c r="M144" s="157">
        <v>1.2503535082948642E-2</v>
      </c>
      <c r="N144" s="157">
        <v>6.807448216900925E-3</v>
      </c>
      <c r="O144" s="157">
        <v>1.3084105953203385E-2</v>
      </c>
      <c r="P144" s="159">
        <v>3.6545197366587644E-2</v>
      </c>
      <c r="Q144" s="136"/>
    </row>
    <row r="145" spans="1:17" x14ac:dyDescent="0.25">
      <c r="A145" s="155" t="s">
        <v>62</v>
      </c>
      <c r="B145" s="160">
        <v>0.11510551618314838</v>
      </c>
      <c r="C145" s="157">
        <v>0.15573441452633308</v>
      </c>
      <c r="D145" s="157">
        <v>0.27624354813968049</v>
      </c>
      <c r="E145" s="157">
        <v>0.37787816696849619</v>
      </c>
      <c r="F145" s="157">
        <v>0.66442526098225496</v>
      </c>
      <c r="G145" s="157">
        <v>0.23257352595129593</v>
      </c>
      <c r="H145" s="157">
        <v>0.40266604405664513</v>
      </c>
      <c r="I145" s="157">
        <v>0.50408555141709999</v>
      </c>
      <c r="J145" s="157">
        <v>0.64840112736628541</v>
      </c>
      <c r="K145" s="157">
        <v>0.83279439105525366</v>
      </c>
      <c r="L145" s="157">
        <v>0.10861168356688558</v>
      </c>
      <c r="M145" s="157">
        <v>0.14214630477369006</v>
      </c>
      <c r="N145" s="157">
        <v>0.15754002200956163</v>
      </c>
      <c r="O145" s="157">
        <v>0.27348577329324414</v>
      </c>
      <c r="P145" s="159">
        <v>0.43457392321975752</v>
      </c>
      <c r="Q145" s="136"/>
    </row>
    <row r="146" spans="1:17" x14ac:dyDescent="0.25">
      <c r="A146" s="155" t="s">
        <v>137</v>
      </c>
      <c r="B146" s="160">
        <v>3.3561030122319512E-3</v>
      </c>
      <c r="C146" s="157">
        <v>1.9945359670745819E-2</v>
      </c>
      <c r="D146" s="157">
        <v>5.2750585720488644E-2</v>
      </c>
      <c r="E146" s="157">
        <v>9.5800177853855625E-2</v>
      </c>
      <c r="F146" s="157">
        <v>0.29073941588338142</v>
      </c>
      <c r="G146" s="157">
        <v>2.6744806579935342E-2</v>
      </c>
      <c r="H146" s="157">
        <v>6.1536321121532851E-2</v>
      </c>
      <c r="I146" s="157">
        <v>8.9358791541084448E-2</v>
      </c>
      <c r="J146" s="157">
        <v>0.23004195630018448</v>
      </c>
      <c r="K146" s="157">
        <v>0.54141878510449659</v>
      </c>
      <c r="L146" s="157">
        <v>1.6891823508367735E-3</v>
      </c>
      <c r="M146" s="157">
        <v>1.7509631354829778E-2</v>
      </c>
      <c r="N146" s="157">
        <v>1.3491365216482865E-2</v>
      </c>
      <c r="O146" s="157">
        <v>4.596444838820448E-2</v>
      </c>
      <c r="P146" s="159">
        <v>0.16472548461452033</v>
      </c>
      <c r="Q146" s="136"/>
    </row>
    <row r="147" spans="1:17" x14ac:dyDescent="0.25">
      <c r="A147" s="155" t="s">
        <v>138</v>
      </c>
      <c r="B147" s="160">
        <v>0.78312632063982168</v>
      </c>
      <c r="C147" s="157">
        <v>0.90249658924431486</v>
      </c>
      <c r="D147" s="157">
        <v>0.95174401690807275</v>
      </c>
      <c r="E147" s="157">
        <v>0.96719523367166538</v>
      </c>
      <c r="F147" s="157">
        <v>0.95243094789313687</v>
      </c>
      <c r="G147" s="157">
        <v>0.93570693987337039</v>
      </c>
      <c r="H147" s="157">
        <v>0.97357625459005359</v>
      </c>
      <c r="I147" s="157">
        <v>0.98005508577803502</v>
      </c>
      <c r="J147" s="157">
        <v>0.94290438206580696</v>
      </c>
      <c r="K147" s="157">
        <v>0.93752327369080701</v>
      </c>
      <c r="L147" s="157">
        <v>0.74183397467462275</v>
      </c>
      <c r="M147" s="157">
        <v>0.86440795323851594</v>
      </c>
      <c r="N147" s="157">
        <v>0.92512218289453885</v>
      </c>
      <c r="O147" s="157">
        <v>0.96307518744615295</v>
      </c>
      <c r="P147" s="159">
        <v>0.97132873835848932</v>
      </c>
      <c r="Q147" s="136"/>
    </row>
    <row r="148" spans="1:17" x14ac:dyDescent="0.25">
      <c r="A148" s="155" t="s">
        <v>139</v>
      </c>
      <c r="B148" s="160">
        <v>5.8538369135482236E-2</v>
      </c>
      <c r="C148" s="157">
        <v>0.15114610297485825</v>
      </c>
      <c r="D148" s="157">
        <v>0.33429525232580648</v>
      </c>
      <c r="E148" s="157">
        <v>0.5939904780195282</v>
      </c>
      <c r="F148" s="157">
        <v>0.91336082279686925</v>
      </c>
      <c r="G148" s="157">
        <v>0.3522142619452156</v>
      </c>
      <c r="H148" s="157">
        <v>0.69507497093140203</v>
      </c>
      <c r="I148" s="157">
        <v>0.85826309592420891</v>
      </c>
      <c r="J148" s="157">
        <v>0.89330328803840353</v>
      </c>
      <c r="K148" s="157">
        <v>0.98422613812473647</v>
      </c>
      <c r="L148" s="157">
        <v>3.2186440390520474E-2</v>
      </c>
      <c r="M148" s="157">
        <v>0.1322819704860014</v>
      </c>
      <c r="N148" s="157">
        <v>0.15700665087795215</v>
      </c>
      <c r="O148" s="157">
        <v>0.31185991647160471</v>
      </c>
      <c r="P148" s="159">
        <v>0.61980422890443321</v>
      </c>
      <c r="Q148" s="136"/>
    </row>
    <row r="149" spans="1:17" x14ac:dyDescent="0.25">
      <c r="A149" s="155" t="s">
        <v>140</v>
      </c>
      <c r="B149" s="160">
        <v>7.239540136816415E-2</v>
      </c>
      <c r="C149" s="157">
        <v>8.857664323386899E-2</v>
      </c>
      <c r="D149" s="157">
        <v>9.5305838488357067E-2</v>
      </c>
      <c r="E149" s="157">
        <v>9.2019002254328255E-2</v>
      </c>
      <c r="F149" s="157">
        <v>0.11555930909489075</v>
      </c>
      <c r="G149" s="157">
        <v>5.7909829466701229E-2</v>
      </c>
      <c r="H149" s="157">
        <v>6.9945094450988815E-2</v>
      </c>
      <c r="I149" s="157">
        <v>0.10502938973331159</v>
      </c>
      <c r="J149" s="157">
        <v>9.2338270020570906E-2</v>
      </c>
      <c r="K149" s="157">
        <v>0.13401137578461417</v>
      </c>
      <c r="L149" s="157">
        <v>5.663455379785607E-2</v>
      </c>
      <c r="M149" s="157">
        <v>9.0912959145738576E-2</v>
      </c>
      <c r="N149" s="157">
        <v>0.10428452681150996</v>
      </c>
      <c r="O149" s="157">
        <v>8.2346634704119459E-2</v>
      </c>
      <c r="P149" s="159">
        <v>0.1397510150155625</v>
      </c>
      <c r="Q149" s="136"/>
    </row>
    <row r="150" spans="1:17" x14ac:dyDescent="0.25">
      <c r="A150" s="155" t="s">
        <v>141</v>
      </c>
      <c r="B150" s="160">
        <v>0.22373418578845114</v>
      </c>
      <c r="C150" s="157">
        <v>0.37997199778980384</v>
      </c>
      <c r="D150" s="157">
        <v>0.55483561376897228</v>
      </c>
      <c r="E150" s="157">
        <v>0.40142128859477544</v>
      </c>
      <c r="F150" s="157">
        <v>0.33074456601453184</v>
      </c>
      <c r="G150" s="157">
        <v>0.25022083629862102</v>
      </c>
      <c r="H150" s="157">
        <v>0.36231351058915567</v>
      </c>
      <c r="I150" s="157">
        <v>0.33132214620822548</v>
      </c>
      <c r="J150" s="157">
        <v>0.31750174186574043</v>
      </c>
      <c r="K150" s="157">
        <v>0.33237685558804009</v>
      </c>
      <c r="L150" s="157">
        <v>0.19194082641427129</v>
      </c>
      <c r="M150" s="157">
        <v>0.32895720400015954</v>
      </c>
      <c r="N150" s="157">
        <v>0.39753116177425085</v>
      </c>
      <c r="O150" s="157">
        <v>0.5749321573744296</v>
      </c>
      <c r="P150" s="159">
        <v>0.57575150091135152</v>
      </c>
      <c r="Q150" s="136"/>
    </row>
    <row r="151" spans="1:17" x14ac:dyDescent="0.25">
      <c r="A151" s="155" t="s">
        <v>142</v>
      </c>
      <c r="B151" s="160">
        <v>6.6800089868279426E-3</v>
      </c>
      <c r="C151" s="157">
        <v>6.5120840883016399E-3</v>
      </c>
      <c r="D151" s="157">
        <v>1.2141470618689157E-2</v>
      </c>
      <c r="E151" s="157">
        <v>1.1725988631838227E-2</v>
      </c>
      <c r="F151" s="157">
        <v>1.1007932205980122E-2</v>
      </c>
      <c r="G151" s="157">
        <v>5.4310974716925142E-3</v>
      </c>
      <c r="H151" s="157">
        <v>9.465098132136987E-3</v>
      </c>
      <c r="I151" s="157">
        <v>6.1228720520559842E-3</v>
      </c>
      <c r="J151" s="157">
        <v>6.7284447460669054E-3</v>
      </c>
      <c r="K151" s="157">
        <v>2.1394260532819717E-2</v>
      </c>
      <c r="L151" s="157">
        <v>8.3050652343629339E-3</v>
      </c>
      <c r="M151" s="157">
        <v>3.2207705432150601E-3</v>
      </c>
      <c r="N151" s="157">
        <v>7.655027766389504E-3</v>
      </c>
      <c r="O151" s="157">
        <v>1.0019438968353223E-2</v>
      </c>
      <c r="P151" s="159">
        <v>1.9652059528446907E-2</v>
      </c>
      <c r="Q151" s="136"/>
    </row>
    <row r="152" spans="1:17" x14ac:dyDescent="0.25">
      <c r="A152" s="155" t="s">
        <v>143</v>
      </c>
      <c r="B152" s="156">
        <v>0</v>
      </c>
      <c r="C152" s="157">
        <v>9.1896061182654323E-4</v>
      </c>
      <c r="D152" s="157">
        <v>1.6417559962862836E-2</v>
      </c>
      <c r="E152" s="157">
        <v>5.8761495464827611E-2</v>
      </c>
      <c r="F152" s="157">
        <v>0.32781679204751613</v>
      </c>
      <c r="G152" s="157">
        <v>1.9860832106562965E-2</v>
      </c>
      <c r="H152" s="157">
        <v>4.5592201350448114E-2</v>
      </c>
      <c r="I152" s="157">
        <v>5.6063848367613613E-2</v>
      </c>
      <c r="J152" s="157">
        <v>0.21966945473838745</v>
      </c>
      <c r="K152" s="157">
        <v>0.67823830980513722</v>
      </c>
      <c r="L152" s="158">
        <v>0</v>
      </c>
      <c r="M152" s="158">
        <v>0</v>
      </c>
      <c r="N152" s="157">
        <v>1.3381605575016262E-3</v>
      </c>
      <c r="O152" s="157">
        <v>9.9596383546640393E-3</v>
      </c>
      <c r="P152" s="159">
        <v>0.10727343584172352</v>
      </c>
      <c r="Q152" s="136"/>
    </row>
    <row r="153" spans="1:17" x14ac:dyDescent="0.25">
      <c r="A153" s="155" t="s">
        <v>144</v>
      </c>
      <c r="B153" s="156">
        <v>0</v>
      </c>
      <c r="C153" s="157">
        <v>1.0213867579682786E-3</v>
      </c>
      <c r="D153" s="157">
        <v>9.7638003752204851E-4</v>
      </c>
      <c r="E153" s="157">
        <v>5.0490492217300249E-3</v>
      </c>
      <c r="F153" s="157">
        <v>4.8135538606651103E-3</v>
      </c>
      <c r="G153" s="158">
        <v>0</v>
      </c>
      <c r="H153" s="157">
        <v>5.0757030392737414E-3</v>
      </c>
      <c r="I153" s="157">
        <v>9.4872436737183097E-3</v>
      </c>
      <c r="J153" s="158">
        <v>0</v>
      </c>
      <c r="K153" s="157">
        <v>5.6435534760597835E-3</v>
      </c>
      <c r="L153" s="158">
        <v>0</v>
      </c>
      <c r="M153" s="157">
        <v>1.486124531531181E-3</v>
      </c>
      <c r="N153" s="158">
        <v>0</v>
      </c>
      <c r="O153" s="157">
        <v>1.4895529303601319E-3</v>
      </c>
      <c r="P153" s="159">
        <v>5.6757701113169046E-3</v>
      </c>
      <c r="Q153" s="136"/>
    </row>
    <row r="154" spans="1:17" x14ac:dyDescent="0.25">
      <c r="A154" s="155" t="s">
        <v>145</v>
      </c>
      <c r="B154" s="160">
        <v>2.4825361580045648E-3</v>
      </c>
      <c r="C154" s="157">
        <v>1.9826417410046634E-2</v>
      </c>
      <c r="D154" s="157">
        <v>7.6792028554024056E-3</v>
      </c>
      <c r="E154" s="157">
        <v>8.1493432139666359E-3</v>
      </c>
      <c r="F154" s="157">
        <v>1.1087946483774393E-2</v>
      </c>
      <c r="G154" s="158">
        <v>0</v>
      </c>
      <c r="H154" s="157">
        <v>1.6642368100256096E-2</v>
      </c>
      <c r="I154" s="157">
        <v>1.489316440680021E-2</v>
      </c>
      <c r="J154" s="157">
        <v>9.5228420832392351E-3</v>
      </c>
      <c r="K154" s="157">
        <v>3.5170022075694646E-3</v>
      </c>
      <c r="L154" s="157">
        <v>3.5501972606776649E-3</v>
      </c>
      <c r="M154" s="157">
        <v>1.1035848297807373E-2</v>
      </c>
      <c r="N154" s="157">
        <v>1.7825931421794703E-2</v>
      </c>
      <c r="O154" s="157">
        <v>9.0928343675216565E-3</v>
      </c>
      <c r="P154" s="159">
        <v>1.0424544149016826E-2</v>
      </c>
      <c r="Q154" s="136"/>
    </row>
    <row r="155" spans="1:17" x14ac:dyDescent="0.25">
      <c r="A155" s="155" t="s">
        <v>63</v>
      </c>
      <c r="B155" s="160">
        <v>6.6246067438196048E-3</v>
      </c>
      <c r="C155" s="157">
        <v>4.0879072621017122E-2</v>
      </c>
      <c r="D155" s="157">
        <v>6.3264272669098495E-2</v>
      </c>
      <c r="E155" s="157">
        <v>0.15226760944261444</v>
      </c>
      <c r="F155" s="157">
        <v>0.45798701302196115</v>
      </c>
      <c r="G155" s="157">
        <v>7.6641948155388884E-2</v>
      </c>
      <c r="H155" s="157">
        <v>0.17938848268799171</v>
      </c>
      <c r="I155" s="157">
        <v>0.22669449139762218</v>
      </c>
      <c r="J155" s="157">
        <v>0.38656723556320821</v>
      </c>
      <c r="K155" s="157">
        <v>0.77152528685618604</v>
      </c>
      <c r="L155" s="157">
        <v>2.9905878641394092E-3</v>
      </c>
      <c r="M155" s="157">
        <v>2.0713858278810438E-2</v>
      </c>
      <c r="N155" s="157">
        <v>4.8711704735929263E-2</v>
      </c>
      <c r="O155" s="157">
        <v>7.1148058555751653E-2</v>
      </c>
      <c r="P155" s="159">
        <v>0.14734653048017704</v>
      </c>
      <c r="Q155" s="136"/>
    </row>
    <row r="156" spans="1:17" x14ac:dyDescent="0.25">
      <c r="A156" s="155" t="s">
        <v>146</v>
      </c>
      <c r="B156" s="160">
        <v>7.6347056883222436E-2</v>
      </c>
      <c r="C156" s="157">
        <v>0.19787019730456532</v>
      </c>
      <c r="D156" s="157">
        <v>0.46104152328407511</v>
      </c>
      <c r="E156" s="157">
        <v>0.7011195468317355</v>
      </c>
      <c r="F156" s="157">
        <v>0.90598594848582892</v>
      </c>
      <c r="G156" s="157">
        <v>0.55550314430807557</v>
      </c>
      <c r="H156" s="157">
        <v>0.77581520779325586</v>
      </c>
      <c r="I156" s="157">
        <v>0.86528799352410879</v>
      </c>
      <c r="J156" s="157">
        <v>0.89570894246776844</v>
      </c>
      <c r="K156" s="157">
        <v>0.96280550838028423</v>
      </c>
      <c r="L156" s="157">
        <v>6.1086015245830683E-2</v>
      </c>
      <c r="M156" s="157">
        <v>0.13250403962607074</v>
      </c>
      <c r="N156" s="157">
        <v>0.22341699001095738</v>
      </c>
      <c r="O156" s="157">
        <v>0.46157161359220744</v>
      </c>
      <c r="P156" s="159">
        <v>0.66336947327986551</v>
      </c>
      <c r="Q156" s="136"/>
    </row>
    <row r="157" spans="1:17" x14ac:dyDescent="0.25">
      <c r="A157" s="155" t="s">
        <v>147</v>
      </c>
      <c r="B157" s="160">
        <v>0.59413850933800594</v>
      </c>
      <c r="C157" s="157">
        <v>0.29299215924696709</v>
      </c>
      <c r="D157" s="157">
        <v>6.3395135035250419E-2</v>
      </c>
      <c r="E157" s="157">
        <v>3.7996683073948531E-2</v>
      </c>
      <c r="F157" s="157">
        <v>2.9811073291976372E-3</v>
      </c>
      <c r="G157" s="157">
        <v>7.9705557348319869E-2</v>
      </c>
      <c r="H157" s="157">
        <v>1.8716694914123196E-2</v>
      </c>
      <c r="I157" s="157">
        <v>1.2923135017532951E-2</v>
      </c>
      <c r="J157" s="157">
        <v>2.1161300590188709E-3</v>
      </c>
      <c r="K157" s="158">
        <v>0</v>
      </c>
      <c r="L157" s="157">
        <v>0.59839066504997096</v>
      </c>
      <c r="M157" s="157">
        <v>0.48814950251840911</v>
      </c>
      <c r="N157" s="157">
        <v>0.22599696103345199</v>
      </c>
      <c r="O157" s="157">
        <v>7.4314853848021917E-2</v>
      </c>
      <c r="P157" s="159">
        <v>1.5294692257873995E-2</v>
      </c>
      <c r="Q157" s="136"/>
    </row>
    <row r="158" spans="1:17" x14ac:dyDescent="0.25">
      <c r="A158" s="155" t="s">
        <v>148</v>
      </c>
      <c r="B158" s="160">
        <v>0.31338060615322039</v>
      </c>
      <c r="C158" s="157">
        <v>9.4369809090294299E-2</v>
      </c>
      <c r="D158" s="157">
        <v>1.2101843633181198E-2</v>
      </c>
      <c r="E158" s="157">
        <v>1.5889002205252175E-3</v>
      </c>
      <c r="F158" s="158">
        <v>0</v>
      </c>
      <c r="G158" s="157">
        <v>1.2497934123630818E-2</v>
      </c>
      <c r="H158" s="158">
        <v>0</v>
      </c>
      <c r="I158" s="158">
        <v>0</v>
      </c>
      <c r="J158" s="158">
        <v>0</v>
      </c>
      <c r="K158" s="158">
        <v>0</v>
      </c>
      <c r="L158" s="157">
        <v>0.35570008847050089</v>
      </c>
      <c r="M158" s="157">
        <v>0.18614367566702922</v>
      </c>
      <c r="N158" s="157">
        <v>5.287580357372499E-2</v>
      </c>
      <c r="O158" s="157">
        <v>1.2636542077029626E-2</v>
      </c>
      <c r="P158" s="159">
        <v>2.6060315748774911E-3</v>
      </c>
      <c r="Q158" s="136"/>
    </row>
    <row r="159" spans="1:17" x14ac:dyDescent="0.25">
      <c r="A159" s="155" t="s">
        <v>149</v>
      </c>
      <c r="B159" s="160">
        <v>1.6457943030453153E-2</v>
      </c>
      <c r="C159" s="157">
        <v>3.3104401537158566E-2</v>
      </c>
      <c r="D159" s="157">
        <v>8.4077412356798019E-3</v>
      </c>
      <c r="E159" s="158">
        <v>0</v>
      </c>
      <c r="F159" s="157">
        <v>1.4828778684402503E-3</v>
      </c>
      <c r="G159" s="158">
        <v>0</v>
      </c>
      <c r="H159" s="158">
        <v>0</v>
      </c>
      <c r="I159" s="158">
        <v>0</v>
      </c>
      <c r="J159" s="157">
        <v>4.3217867523299737E-3</v>
      </c>
      <c r="K159" s="158">
        <v>0</v>
      </c>
      <c r="L159" s="157">
        <v>8.9159672523741549E-3</v>
      </c>
      <c r="M159" s="157">
        <v>3.2549838966289962E-2</v>
      </c>
      <c r="N159" s="157">
        <v>3.1982370971185954E-2</v>
      </c>
      <c r="O159" s="157">
        <v>1.2826742778458087E-2</v>
      </c>
      <c r="P159" s="161">
        <v>0</v>
      </c>
      <c r="Q159" s="136"/>
    </row>
    <row r="160" spans="1:17" x14ac:dyDescent="0.25">
      <c r="A160" s="155" t="s">
        <v>150</v>
      </c>
      <c r="B160" s="156">
        <v>0</v>
      </c>
      <c r="C160" s="158">
        <v>0</v>
      </c>
      <c r="D160" s="158">
        <v>0</v>
      </c>
      <c r="E160" s="157">
        <v>1.712498940573075E-3</v>
      </c>
      <c r="F160" s="157">
        <v>2.3733705423178149E-3</v>
      </c>
      <c r="G160" s="158">
        <v>0</v>
      </c>
      <c r="H160" s="157">
        <v>5.4718243439213377E-3</v>
      </c>
      <c r="I160" s="158">
        <v>0</v>
      </c>
      <c r="J160" s="157">
        <v>6.9170911418000268E-3</v>
      </c>
      <c r="K160" s="158">
        <v>0</v>
      </c>
      <c r="L160" s="158">
        <v>0</v>
      </c>
      <c r="M160" s="158">
        <v>0</v>
      </c>
      <c r="N160" s="158">
        <v>0</v>
      </c>
      <c r="O160" s="158">
        <v>0</v>
      </c>
      <c r="P160" s="161">
        <v>0</v>
      </c>
      <c r="Q160" s="136"/>
    </row>
    <row r="161" spans="1:17" x14ac:dyDescent="0.25">
      <c r="A161" s="155" t="s">
        <v>151</v>
      </c>
      <c r="B161" s="156">
        <v>0</v>
      </c>
      <c r="C161" s="157">
        <v>5.4704732106316987E-3</v>
      </c>
      <c r="D161" s="157">
        <v>2.4474072374385054E-2</v>
      </c>
      <c r="E161" s="157">
        <v>0.11077741083316905</v>
      </c>
      <c r="F161" s="157">
        <v>0.5807251965591147</v>
      </c>
      <c r="G161" s="157">
        <v>4.3483650467163786E-2</v>
      </c>
      <c r="H161" s="157">
        <v>9.3572566612038E-2</v>
      </c>
      <c r="I161" s="157">
        <v>0.26068394700093661</v>
      </c>
      <c r="J161" s="157">
        <v>0.58785546847659043</v>
      </c>
      <c r="K161" s="157">
        <v>0.86199882651844573</v>
      </c>
      <c r="L161" s="158">
        <v>0</v>
      </c>
      <c r="M161" s="158">
        <v>0</v>
      </c>
      <c r="N161" s="157">
        <v>7.9659251845261049E-3</v>
      </c>
      <c r="O161" s="157">
        <v>1.9645832210034929E-2</v>
      </c>
      <c r="P161" s="159">
        <v>0.16069811042501192</v>
      </c>
      <c r="Q161" s="136"/>
    </row>
    <row r="162" spans="1:17" x14ac:dyDescent="0.25">
      <c r="A162" s="155" t="s">
        <v>152</v>
      </c>
      <c r="B162" s="160">
        <v>7.6022941478321213E-2</v>
      </c>
      <c r="C162" s="157">
        <v>0.5730417701569791</v>
      </c>
      <c r="D162" s="157">
        <v>0.88924103556259138</v>
      </c>
      <c r="E162" s="157">
        <v>0.84212246815016811</v>
      </c>
      <c r="F162" s="157">
        <v>0.34525320353629829</v>
      </c>
      <c r="G162" s="157">
        <v>0.85582902073512657</v>
      </c>
      <c r="H162" s="157">
        <v>0.87401789507983685</v>
      </c>
      <c r="I162" s="157">
        <v>0.66533342973242771</v>
      </c>
      <c r="J162" s="157">
        <v>0.34585303989032073</v>
      </c>
      <c r="K162" s="157">
        <v>6.6413196062308943E-2</v>
      </c>
      <c r="L162" s="157">
        <v>3.6993279227153723E-2</v>
      </c>
      <c r="M162" s="157">
        <v>0.29315698284827146</v>
      </c>
      <c r="N162" s="157">
        <v>0.6796916290565902</v>
      </c>
      <c r="O162" s="157">
        <v>0.87866197757396414</v>
      </c>
      <c r="P162" s="159">
        <v>0.80923048149944177</v>
      </c>
      <c r="Q162" s="136"/>
    </row>
    <row r="163" spans="1:17" x14ac:dyDescent="0.25">
      <c r="A163" s="155" t="s">
        <v>153</v>
      </c>
      <c r="B163" s="156">
        <v>0</v>
      </c>
      <c r="C163" s="157">
        <v>1.0213867579682786E-3</v>
      </c>
      <c r="D163" s="157">
        <v>2.3801721589116818E-3</v>
      </c>
      <c r="E163" s="157">
        <v>5.8020387816162091E-3</v>
      </c>
      <c r="F163" s="157">
        <v>6.7184244164630216E-2</v>
      </c>
      <c r="G163" s="157">
        <v>8.4838373257589382E-3</v>
      </c>
      <c r="H163" s="157">
        <v>8.2210190500805642E-3</v>
      </c>
      <c r="I163" s="157">
        <v>6.1059488249102137E-2</v>
      </c>
      <c r="J163" s="157">
        <v>5.2936483679939382E-2</v>
      </c>
      <c r="K163" s="157">
        <v>7.1587977419245399E-2</v>
      </c>
      <c r="L163" s="158">
        <v>0</v>
      </c>
      <c r="M163" s="158">
        <v>0</v>
      </c>
      <c r="N163" s="157">
        <v>1.4873101805212023E-3</v>
      </c>
      <c r="O163" s="157">
        <v>1.9140515124913659E-3</v>
      </c>
      <c r="P163" s="159">
        <v>1.2170684242794822E-2</v>
      </c>
      <c r="Q163" s="136"/>
    </row>
    <row r="164" spans="1:17" ht="24" x14ac:dyDescent="0.25">
      <c r="A164" s="155" t="s">
        <v>154</v>
      </c>
      <c r="B164" s="160">
        <v>0.42841581294113584</v>
      </c>
      <c r="C164" s="157">
        <v>0.12299589739839309</v>
      </c>
      <c r="D164" s="157">
        <v>4.0113561535675059E-2</v>
      </c>
      <c r="E164" s="157">
        <v>7.2455735552833462E-3</v>
      </c>
      <c r="F164" s="158">
        <v>0</v>
      </c>
      <c r="G164" s="157">
        <v>2.6743849921393104E-2</v>
      </c>
      <c r="H164" s="158">
        <v>0</v>
      </c>
      <c r="I164" s="158">
        <v>0</v>
      </c>
      <c r="J164" s="158">
        <v>0</v>
      </c>
      <c r="K164" s="158">
        <v>0</v>
      </c>
      <c r="L164" s="157">
        <v>0.4882593969099896</v>
      </c>
      <c r="M164" s="157">
        <v>0.24713983254847091</v>
      </c>
      <c r="N164" s="157">
        <v>7.4718197810178383E-2</v>
      </c>
      <c r="O164" s="157">
        <v>3.6584051625998294E-2</v>
      </c>
      <c r="P164" s="159">
        <v>1.6016442691993114E-2</v>
      </c>
      <c r="Q164" s="136"/>
    </row>
    <row r="165" spans="1:17" x14ac:dyDescent="0.25">
      <c r="A165" s="155" t="s">
        <v>155</v>
      </c>
      <c r="B165" s="160">
        <v>2.7865718893122525E-2</v>
      </c>
      <c r="C165" s="157">
        <v>1.5624161915721569E-2</v>
      </c>
      <c r="D165" s="158">
        <v>0</v>
      </c>
      <c r="E165" s="157">
        <v>3.1766011894733964E-3</v>
      </c>
      <c r="F165" s="157">
        <v>2.0509220315604849E-3</v>
      </c>
      <c r="G165" s="158">
        <v>0</v>
      </c>
      <c r="H165" s="158">
        <v>0</v>
      </c>
      <c r="I165" s="158">
        <v>0</v>
      </c>
      <c r="J165" s="157">
        <v>2.1031864492416842E-3</v>
      </c>
      <c r="K165" s="157">
        <v>4.2193191361119238E-3</v>
      </c>
      <c r="L165" s="157">
        <v>2.7782660782065819E-2</v>
      </c>
      <c r="M165" s="157">
        <v>3.1188494151133436E-2</v>
      </c>
      <c r="N165" s="157">
        <v>5.0353265662150251E-3</v>
      </c>
      <c r="O165" s="158">
        <v>0</v>
      </c>
      <c r="P165" s="159">
        <v>5.2100961996371297E-3</v>
      </c>
      <c r="Q165" s="136"/>
    </row>
    <row r="166" spans="1:17" x14ac:dyDescent="0.25">
      <c r="A166" s="155" t="s">
        <v>156</v>
      </c>
      <c r="B166" s="160">
        <v>2.343114534583739E-2</v>
      </c>
      <c r="C166" s="157">
        <v>1.1419006731389842E-3</v>
      </c>
      <c r="D166" s="157">
        <v>2.2241884123452092E-4</v>
      </c>
      <c r="E166" s="158">
        <v>0</v>
      </c>
      <c r="F166" s="158">
        <v>0</v>
      </c>
      <c r="G166" s="157">
        <v>3.5383991539768957E-3</v>
      </c>
      <c r="H166" s="158">
        <v>0</v>
      </c>
      <c r="I166" s="158">
        <v>0</v>
      </c>
      <c r="J166" s="158">
        <v>0</v>
      </c>
      <c r="K166" s="158">
        <v>0</v>
      </c>
      <c r="L166" s="157">
        <v>3.1275531186565265E-2</v>
      </c>
      <c r="M166" s="157">
        <v>2.4952107758340839E-3</v>
      </c>
      <c r="N166" s="158">
        <v>0</v>
      </c>
      <c r="O166" s="158">
        <v>0</v>
      </c>
      <c r="P166" s="161">
        <v>0</v>
      </c>
      <c r="Q166" s="136"/>
    </row>
    <row r="167" spans="1:17" x14ac:dyDescent="0.25">
      <c r="A167" s="155" t="s">
        <v>157</v>
      </c>
      <c r="B167" s="160">
        <v>3.0866642256257141E-3</v>
      </c>
      <c r="C167" s="158">
        <v>0</v>
      </c>
      <c r="D167" s="157">
        <v>3.1341241810723852E-3</v>
      </c>
      <c r="E167" s="157">
        <v>2.8367196223147485E-3</v>
      </c>
      <c r="F167" s="157">
        <v>1.4008219535893349E-3</v>
      </c>
      <c r="G167" s="157">
        <v>7.452856536370134E-3</v>
      </c>
      <c r="H167" s="158">
        <v>0</v>
      </c>
      <c r="I167" s="158">
        <v>0</v>
      </c>
      <c r="J167" s="158">
        <v>0</v>
      </c>
      <c r="K167" s="157">
        <v>4.4463921285768891E-3</v>
      </c>
      <c r="L167" s="157">
        <v>2.2070709510342459E-3</v>
      </c>
      <c r="M167" s="157">
        <v>2.4666607171926693E-3</v>
      </c>
      <c r="N167" s="158">
        <v>0</v>
      </c>
      <c r="O167" s="157">
        <v>2.744540057912644E-3</v>
      </c>
      <c r="P167" s="159">
        <v>2.0764389183840362E-3</v>
      </c>
      <c r="Q167" s="136"/>
    </row>
    <row r="168" spans="1:17" x14ac:dyDescent="0.25">
      <c r="A168" s="155" t="s">
        <v>158</v>
      </c>
      <c r="B168" s="160">
        <v>0.49768719860842026</v>
      </c>
      <c r="C168" s="157">
        <v>0.80182620102895719</v>
      </c>
      <c r="D168" s="157">
        <v>0.89123677117943323</v>
      </c>
      <c r="E168" s="157">
        <v>0.9663758925667546</v>
      </c>
      <c r="F168" s="157">
        <v>0.94980052765364198</v>
      </c>
      <c r="G168" s="157">
        <v>0.92518674219624042</v>
      </c>
      <c r="H168" s="157">
        <v>0.98474987179376372</v>
      </c>
      <c r="I168" s="157">
        <v>0.95906175513618153</v>
      </c>
      <c r="J168" s="157">
        <v>0.97211702674773615</v>
      </c>
      <c r="K168" s="157">
        <v>0.91870489527631982</v>
      </c>
      <c r="L168" s="157">
        <v>0.42512242986472043</v>
      </c>
      <c r="M168" s="157">
        <v>0.69335757527671216</v>
      </c>
      <c r="N168" s="157">
        <v>0.85336644752711788</v>
      </c>
      <c r="O168" s="157">
        <v>0.90277822806352925</v>
      </c>
      <c r="P168" s="159">
        <v>0.93147218352596073</v>
      </c>
      <c r="Q168" s="136"/>
    </row>
    <row r="169" spans="1:17" x14ac:dyDescent="0.25">
      <c r="A169" s="155" t="s">
        <v>159</v>
      </c>
      <c r="B169" s="160">
        <v>6.9027280054448654E-3</v>
      </c>
      <c r="C169" s="157">
        <v>2.3737129750579758E-3</v>
      </c>
      <c r="D169" s="157">
        <v>2.4213928213073607E-3</v>
      </c>
      <c r="E169" s="157">
        <v>3.252812695133527E-3</v>
      </c>
      <c r="F169" s="157">
        <v>5.2114832930961977E-3</v>
      </c>
      <c r="G169" s="157">
        <v>6.5242904517465164E-3</v>
      </c>
      <c r="H169" s="157">
        <v>2.4588095212842416E-3</v>
      </c>
      <c r="I169" s="157">
        <v>2.2553795224138405E-3</v>
      </c>
      <c r="J169" s="158">
        <v>0</v>
      </c>
      <c r="K169" s="157">
        <v>1.4251354027604898E-2</v>
      </c>
      <c r="L169" s="157">
        <v>8.9136527736718395E-3</v>
      </c>
      <c r="M169" s="157">
        <v>2.9512609707999368E-3</v>
      </c>
      <c r="N169" s="157">
        <v>1.5741293237713442E-3</v>
      </c>
      <c r="O169" s="157">
        <v>1.8589615292429081E-3</v>
      </c>
      <c r="P169" s="159">
        <v>1.8707611613473574E-3</v>
      </c>
      <c r="Q169" s="136"/>
    </row>
    <row r="170" spans="1:17" x14ac:dyDescent="0.25">
      <c r="A170" s="155" t="s">
        <v>160</v>
      </c>
      <c r="B170" s="160">
        <v>8.509164446781993E-3</v>
      </c>
      <c r="C170" s="157">
        <v>4.9730837992958743E-2</v>
      </c>
      <c r="D170" s="157">
        <v>4.7102326159487257E-2</v>
      </c>
      <c r="E170" s="157">
        <v>3.1272902015714154E-3</v>
      </c>
      <c r="F170" s="157">
        <v>1.1031009754197595E-2</v>
      </c>
      <c r="G170" s="157">
        <v>2.6062806990665133E-3</v>
      </c>
      <c r="H170" s="157">
        <v>6.8227156494178563E-3</v>
      </c>
      <c r="I170" s="157">
        <v>5.5543792369026918E-3</v>
      </c>
      <c r="J170" s="157">
        <v>4.4358849095783573E-3</v>
      </c>
      <c r="K170" s="157">
        <v>1.8441498350586026E-2</v>
      </c>
      <c r="L170" s="157">
        <v>1.0573734173741437E-2</v>
      </c>
      <c r="M170" s="157">
        <v>1.5544232666203422E-2</v>
      </c>
      <c r="N170" s="157">
        <v>5.9151175951223621E-2</v>
      </c>
      <c r="O170" s="157">
        <v>5.3668508525168329E-2</v>
      </c>
      <c r="P170" s="159">
        <v>2.0864895239136046E-2</v>
      </c>
      <c r="Q170" s="136"/>
    </row>
    <row r="171" spans="1:17" x14ac:dyDescent="0.25">
      <c r="A171" s="155" t="s">
        <v>161</v>
      </c>
      <c r="B171" s="160">
        <v>4.1015675336304926E-3</v>
      </c>
      <c r="C171" s="157">
        <v>6.3072880157727333E-3</v>
      </c>
      <c r="D171" s="157">
        <v>1.2119971707779224E-2</v>
      </c>
      <c r="E171" s="157">
        <v>1.0524587101192785E-2</v>
      </c>
      <c r="F171" s="157">
        <v>2.9769898922331606E-2</v>
      </c>
      <c r="G171" s="157">
        <v>2.7947581041206135E-2</v>
      </c>
      <c r="H171" s="157">
        <v>5.9686030355343709E-3</v>
      </c>
      <c r="I171" s="157">
        <v>3.3128486104501843E-2</v>
      </c>
      <c r="J171" s="157">
        <v>2.1343901893443464E-2</v>
      </c>
      <c r="K171" s="157">
        <v>3.7602487181219647E-2</v>
      </c>
      <c r="L171" s="157">
        <v>5.865523358211072E-3</v>
      </c>
      <c r="M171" s="157">
        <v>4.856732893653219E-3</v>
      </c>
      <c r="N171" s="157">
        <v>6.1547228214939723E-3</v>
      </c>
      <c r="O171" s="157">
        <v>2.3657101981484135E-3</v>
      </c>
      <c r="P171" s="159">
        <v>1.113764204090778E-2</v>
      </c>
      <c r="Q171" s="136"/>
    </row>
    <row r="172" spans="1:17" x14ac:dyDescent="0.25">
      <c r="A172" s="155" t="s">
        <v>162</v>
      </c>
      <c r="B172" s="156">
        <v>0</v>
      </c>
      <c r="C172" s="158">
        <v>0</v>
      </c>
      <c r="D172" s="157">
        <v>3.6494335740106399E-3</v>
      </c>
      <c r="E172" s="157">
        <v>3.460523068277023E-3</v>
      </c>
      <c r="F172" s="157">
        <v>7.3533639158363201E-4</v>
      </c>
      <c r="G172" s="158">
        <v>0</v>
      </c>
      <c r="H172" s="158">
        <v>0</v>
      </c>
      <c r="I172" s="158">
        <v>0</v>
      </c>
      <c r="J172" s="158">
        <v>0</v>
      </c>
      <c r="K172" s="157">
        <v>2.3340538995808282E-3</v>
      </c>
      <c r="L172" s="158">
        <v>0</v>
      </c>
      <c r="M172" s="158">
        <v>0</v>
      </c>
      <c r="N172" s="158">
        <v>0</v>
      </c>
      <c r="O172" s="158">
        <v>0</v>
      </c>
      <c r="P172" s="159">
        <v>1.1351540222633809E-2</v>
      </c>
      <c r="Q172" s="136"/>
    </row>
    <row r="173" spans="1:17" x14ac:dyDescent="0.25">
      <c r="A173" s="155" t="s">
        <v>163</v>
      </c>
      <c r="B173" s="160">
        <v>5.1200148018342674E-3</v>
      </c>
      <c r="C173" s="157">
        <v>3.8407187461244646E-3</v>
      </c>
      <c r="D173" s="158">
        <v>0</v>
      </c>
      <c r="E173" s="158">
        <v>0</v>
      </c>
      <c r="F173" s="158">
        <v>0</v>
      </c>
      <c r="G173" s="158">
        <v>0</v>
      </c>
      <c r="H173" s="158">
        <v>0</v>
      </c>
      <c r="I173" s="158">
        <v>0</v>
      </c>
      <c r="J173" s="158">
        <v>0</v>
      </c>
      <c r="K173" s="158">
        <v>0</v>
      </c>
      <c r="L173" s="157">
        <v>7.3219729209147181E-3</v>
      </c>
      <c r="M173" s="157">
        <v>3.3532740084225229E-3</v>
      </c>
      <c r="N173" s="157">
        <v>2.2367804414835401E-3</v>
      </c>
      <c r="O173" s="158">
        <v>0</v>
      </c>
      <c r="P173" s="161">
        <v>0</v>
      </c>
      <c r="Q173" s="136"/>
    </row>
    <row r="174" spans="1:17" x14ac:dyDescent="0.25">
      <c r="A174" s="155" t="s">
        <v>164</v>
      </c>
      <c r="B174" s="160">
        <v>0.38828040909492928</v>
      </c>
      <c r="C174" s="157">
        <v>0.16362169752652903</v>
      </c>
      <c r="D174" s="157">
        <v>4.7298767805333694E-2</v>
      </c>
      <c r="E174" s="157">
        <v>6.9043299365926366E-3</v>
      </c>
      <c r="F174" s="158">
        <v>0</v>
      </c>
      <c r="G174" s="157">
        <v>1.1889287062726491E-2</v>
      </c>
      <c r="H174" s="158">
        <v>0</v>
      </c>
      <c r="I174" s="158">
        <v>0</v>
      </c>
      <c r="J174" s="158">
        <v>0</v>
      </c>
      <c r="K174" s="158">
        <v>0</v>
      </c>
      <c r="L174" s="157">
        <v>0.43962689542854894</v>
      </c>
      <c r="M174" s="157">
        <v>0.25451701428074808</v>
      </c>
      <c r="N174" s="157">
        <v>0.11169095853184219</v>
      </c>
      <c r="O174" s="157">
        <v>5.692720309882543E-2</v>
      </c>
      <c r="P174" s="159">
        <v>2.0767903196278859E-2</v>
      </c>
      <c r="Q174" s="136"/>
    </row>
    <row r="175" spans="1:17" x14ac:dyDescent="0.25">
      <c r="A175" s="155" t="s">
        <v>165</v>
      </c>
      <c r="B175" s="160">
        <v>6.0174816641572593E-2</v>
      </c>
      <c r="C175" s="157">
        <v>6.479006258719161E-2</v>
      </c>
      <c r="D175" s="157">
        <v>1.6056999741138889E-2</v>
      </c>
      <c r="E175" s="157">
        <v>2.4102670042667135E-3</v>
      </c>
      <c r="F175" s="158">
        <v>0</v>
      </c>
      <c r="G175" s="157">
        <v>6.3324461310309268E-3</v>
      </c>
      <c r="H175" s="158">
        <v>0</v>
      </c>
      <c r="I175" s="158">
        <v>0</v>
      </c>
      <c r="J175" s="158">
        <v>0</v>
      </c>
      <c r="K175" s="158">
        <v>0</v>
      </c>
      <c r="L175" s="157">
        <v>6.9302819632139676E-2</v>
      </c>
      <c r="M175" s="157">
        <v>5.262230434485398E-2</v>
      </c>
      <c r="N175" s="157">
        <v>6.0924785732563019E-2</v>
      </c>
      <c r="O175" s="157">
        <v>2.1908590340261668E-2</v>
      </c>
      <c r="P175" s="159">
        <v>2.0695658035681402E-3</v>
      </c>
      <c r="Q175" s="136"/>
    </row>
    <row r="176" spans="1:17" x14ac:dyDescent="0.25">
      <c r="A176" s="155" t="s">
        <v>166</v>
      </c>
      <c r="B176" s="160">
        <v>8.0213027265587447E-2</v>
      </c>
      <c r="C176" s="157">
        <v>5.3115201002194828E-2</v>
      </c>
      <c r="D176" s="157">
        <v>8.5414475811461214E-3</v>
      </c>
      <c r="E176" s="157">
        <v>4.1343881217812423E-3</v>
      </c>
      <c r="F176" s="157">
        <v>2.9811073291976372E-3</v>
      </c>
      <c r="G176" s="157">
        <v>5.4310974716925142E-3</v>
      </c>
      <c r="H176" s="157">
        <v>6.6051560780560703E-3</v>
      </c>
      <c r="I176" s="157">
        <v>7.0477686579680787E-3</v>
      </c>
      <c r="J176" s="157">
        <v>2.1161300590188709E-3</v>
      </c>
      <c r="K176" s="158">
        <v>0</v>
      </c>
      <c r="L176" s="157">
        <v>7.0938025672213995E-2</v>
      </c>
      <c r="M176" s="157">
        <v>8.4390252347580616E-2</v>
      </c>
      <c r="N176" s="157">
        <v>4.1846550523514749E-2</v>
      </c>
      <c r="O176" s="157">
        <v>1.3030723473518762E-2</v>
      </c>
      <c r="P176" s="161">
        <v>0</v>
      </c>
      <c r="Q176" s="136"/>
    </row>
    <row r="177" spans="1:17" x14ac:dyDescent="0.25">
      <c r="A177" s="155" t="s">
        <v>167</v>
      </c>
      <c r="B177" s="160">
        <v>4.6877340011749501E-2</v>
      </c>
      <c r="C177" s="157">
        <v>2.8520586316719602E-2</v>
      </c>
      <c r="D177" s="157">
        <v>6.9563576761121305E-3</v>
      </c>
      <c r="E177" s="157">
        <v>1.3103320990209373E-3</v>
      </c>
      <c r="F177" s="157">
        <v>1.0775925776629141E-3</v>
      </c>
      <c r="G177" s="158">
        <v>0</v>
      </c>
      <c r="H177" s="158">
        <v>0</v>
      </c>
      <c r="I177" s="158">
        <v>0</v>
      </c>
      <c r="J177" s="157">
        <v>3.1405993883038162E-3</v>
      </c>
      <c r="K177" s="158">
        <v>0</v>
      </c>
      <c r="L177" s="157">
        <v>3.6888886966752896E-2</v>
      </c>
      <c r="M177" s="157">
        <v>5.7424936458850606E-2</v>
      </c>
      <c r="N177" s="157">
        <v>1.7781847825222106E-2</v>
      </c>
      <c r="O177" s="157">
        <v>1.061253053409757E-2</v>
      </c>
      <c r="P177" s="159">
        <v>2.1491386177133909E-3</v>
      </c>
      <c r="Q177" s="136"/>
    </row>
    <row r="178" spans="1:17" x14ac:dyDescent="0.25">
      <c r="A178" s="155" t="s">
        <v>168</v>
      </c>
      <c r="B178" s="160">
        <v>5.5566898401780751E-2</v>
      </c>
      <c r="C178" s="157">
        <v>0.34663546863411238</v>
      </c>
      <c r="D178" s="157">
        <v>0.72202430463411604</v>
      </c>
      <c r="E178" s="157">
        <v>0.82255600758695924</v>
      </c>
      <c r="F178" s="157">
        <v>0.87400824955039758</v>
      </c>
      <c r="G178" s="157">
        <v>0.7249384765708351</v>
      </c>
      <c r="H178" s="157">
        <v>0.86813752460331362</v>
      </c>
      <c r="I178" s="157">
        <v>0.83498199427440556</v>
      </c>
      <c r="J178" s="157">
        <v>0.9250275027013759</v>
      </c>
      <c r="K178" s="157">
        <v>0.86779451932976359</v>
      </c>
      <c r="L178" s="157">
        <v>2.1538540430168687E-2</v>
      </c>
      <c r="M178" s="157">
        <v>0.17124233011654438</v>
      </c>
      <c r="N178" s="157">
        <v>0.44969266445350986</v>
      </c>
      <c r="O178" s="157">
        <v>0.7099643163945798</v>
      </c>
      <c r="P178" s="159">
        <v>0.81650106903433151</v>
      </c>
      <c r="Q178" s="136"/>
    </row>
    <row r="179" spans="1:17" x14ac:dyDescent="0.25">
      <c r="A179" s="155" t="s">
        <v>169</v>
      </c>
      <c r="B179" s="160">
        <v>1.2922079574917661E-3</v>
      </c>
      <c r="C179" s="157">
        <v>9.8013120288964924E-3</v>
      </c>
      <c r="D179" s="157">
        <v>2.78239654653363E-2</v>
      </c>
      <c r="E179" s="157">
        <v>1.8941129780262883E-2</v>
      </c>
      <c r="F179" s="157">
        <v>5.6339706639611546E-3</v>
      </c>
      <c r="G179" s="157">
        <v>1.4419482389741389E-2</v>
      </c>
      <c r="H179" s="157">
        <v>8.7319022443762065E-3</v>
      </c>
      <c r="I179" s="157">
        <v>2.6235747460369796E-3</v>
      </c>
      <c r="J179" s="157">
        <v>3.8741417277463005E-3</v>
      </c>
      <c r="K179" s="158">
        <v>0</v>
      </c>
      <c r="L179" s="157">
        <v>9.2397307812036014E-4</v>
      </c>
      <c r="M179" s="157">
        <v>2.5458995817181939E-3</v>
      </c>
      <c r="N179" s="157">
        <v>1.4994673711144888E-2</v>
      </c>
      <c r="O179" s="157">
        <v>2.3907821087912517E-2</v>
      </c>
      <c r="P179" s="159">
        <v>3.9186819528001418E-2</v>
      </c>
      <c r="Q179" s="136"/>
    </row>
    <row r="180" spans="1:17" x14ac:dyDescent="0.25">
      <c r="A180" s="155" t="s">
        <v>170</v>
      </c>
      <c r="B180" s="160">
        <v>0.32479118215389075</v>
      </c>
      <c r="C180" s="157">
        <v>0.29814158767527782</v>
      </c>
      <c r="D180" s="157">
        <v>0.13592299798878898</v>
      </c>
      <c r="E180" s="157">
        <v>0.12837799234566069</v>
      </c>
      <c r="F180" s="157">
        <v>9.6719768304398518E-2</v>
      </c>
      <c r="G180" s="157">
        <v>0.20332999582485445</v>
      </c>
      <c r="H180" s="157">
        <v>0.10895388813587888</v>
      </c>
      <c r="I180" s="157">
        <v>0.11822900694687835</v>
      </c>
      <c r="J180" s="157">
        <v>5.6420104531502077E-2</v>
      </c>
      <c r="K180" s="157">
        <v>0.12194452246627138</v>
      </c>
      <c r="L180" s="157">
        <v>0.31591306266943259</v>
      </c>
      <c r="M180" s="157">
        <v>0.34525820045173961</v>
      </c>
      <c r="N180" s="157">
        <v>0.2599725374765966</v>
      </c>
      <c r="O180" s="157">
        <v>0.13301807059219228</v>
      </c>
      <c r="P180" s="159">
        <v>9.9340675059237174E-2</v>
      </c>
      <c r="Q180" s="136"/>
    </row>
    <row r="181" spans="1:17" x14ac:dyDescent="0.25">
      <c r="A181" s="155" t="s">
        <v>171</v>
      </c>
      <c r="B181" s="160">
        <v>1.176831353374941E-3</v>
      </c>
      <c r="C181" s="157">
        <v>6.7631989919363106E-3</v>
      </c>
      <c r="D181" s="157">
        <v>2.0650279277785732E-2</v>
      </c>
      <c r="E181" s="157">
        <v>1.0891304563226678E-2</v>
      </c>
      <c r="F181" s="157">
        <v>1.957931157438168E-2</v>
      </c>
      <c r="G181" s="157">
        <v>3.0995873902321697E-2</v>
      </c>
      <c r="H181" s="157">
        <v>7.5715289383753237E-3</v>
      </c>
      <c r="I181" s="157">
        <v>3.711765537471097E-2</v>
      </c>
      <c r="J181" s="157">
        <v>9.4215215920529401E-3</v>
      </c>
      <c r="K181" s="157">
        <v>1.0260958203964764E-2</v>
      </c>
      <c r="L181" s="157">
        <v>1.6829496857719442E-3</v>
      </c>
      <c r="M181" s="157">
        <v>2.461396425213455E-3</v>
      </c>
      <c r="N181" s="157">
        <v>7.3849902681531058E-3</v>
      </c>
      <c r="O181" s="157">
        <v>1.4022281190011377E-2</v>
      </c>
      <c r="P181" s="159">
        <v>1.4309058649552451E-2</v>
      </c>
      <c r="Q181" s="136"/>
    </row>
    <row r="182" spans="1:17" x14ac:dyDescent="0.25">
      <c r="A182" s="155" t="s">
        <v>172</v>
      </c>
      <c r="B182" s="160">
        <v>3.4786317966156131E-2</v>
      </c>
      <c r="C182" s="157">
        <v>2.477016649101756E-2</v>
      </c>
      <c r="D182" s="157">
        <v>1.2805741619407235E-2</v>
      </c>
      <c r="E182" s="157">
        <v>3.460523068277023E-3</v>
      </c>
      <c r="F182" s="158">
        <v>0</v>
      </c>
      <c r="G182" s="158">
        <v>0</v>
      </c>
      <c r="H182" s="158">
        <v>0</v>
      </c>
      <c r="I182" s="158">
        <v>0</v>
      </c>
      <c r="J182" s="158">
        <v>0</v>
      </c>
      <c r="K182" s="158">
        <v>0</v>
      </c>
      <c r="L182" s="157">
        <v>3.340179056042155E-2</v>
      </c>
      <c r="M182" s="157">
        <v>2.6184391984328727E-2</v>
      </c>
      <c r="N182" s="157">
        <v>3.3474211035970536E-2</v>
      </c>
      <c r="O182" s="157">
        <v>1.3680650515030554E-2</v>
      </c>
      <c r="P182" s="159">
        <v>5.6757701113169046E-3</v>
      </c>
      <c r="Q182" s="136"/>
    </row>
    <row r="183" spans="1:17" ht="24" x14ac:dyDescent="0.25">
      <c r="A183" s="155" t="s">
        <v>173</v>
      </c>
      <c r="B183" s="160">
        <v>1.7209543516316865E-3</v>
      </c>
      <c r="C183" s="158">
        <v>0</v>
      </c>
      <c r="D183" s="157">
        <v>1.9191382108351761E-3</v>
      </c>
      <c r="E183" s="157">
        <v>1.0137254939511268E-3</v>
      </c>
      <c r="F183" s="158">
        <v>0</v>
      </c>
      <c r="G183" s="157">
        <v>2.6633406467974326E-3</v>
      </c>
      <c r="H183" s="158">
        <v>0</v>
      </c>
      <c r="I183" s="158">
        <v>0</v>
      </c>
      <c r="J183" s="158">
        <v>0</v>
      </c>
      <c r="K183" s="158">
        <v>0</v>
      </c>
      <c r="L183" s="157">
        <v>2.4610829555147397E-3</v>
      </c>
      <c r="M183" s="158">
        <v>0</v>
      </c>
      <c r="N183" s="158">
        <v>0</v>
      </c>
      <c r="O183" s="157">
        <v>2.9278127735698329E-3</v>
      </c>
      <c r="P183" s="161">
        <v>0</v>
      </c>
      <c r="Q183" s="136"/>
    </row>
    <row r="184" spans="1:17" x14ac:dyDescent="0.25">
      <c r="A184" s="155" t="s">
        <v>47</v>
      </c>
      <c r="B184" s="160">
        <v>0.89460250994725676</v>
      </c>
      <c r="C184" s="157">
        <v>0.88038082971884768</v>
      </c>
      <c r="D184" s="157">
        <v>0.78875814032559599</v>
      </c>
      <c r="E184" s="157">
        <v>0.35965316436441158</v>
      </c>
      <c r="F184" s="157">
        <v>0.17906247215668303</v>
      </c>
      <c r="G184" s="157">
        <v>0.23844979288473164</v>
      </c>
      <c r="H184" s="157">
        <v>0.1985183339057793</v>
      </c>
      <c r="I184" s="157">
        <v>0.22761740934771404</v>
      </c>
      <c r="J184" s="157">
        <v>0.11700214855625109</v>
      </c>
      <c r="K184" s="157">
        <v>0.16161921314461819</v>
      </c>
      <c r="L184" s="157">
        <v>0.89412849656881221</v>
      </c>
      <c r="M184" s="157">
        <v>0.88396768094097711</v>
      </c>
      <c r="N184" s="157">
        <v>0.87938921543856285</v>
      </c>
      <c r="O184" s="157">
        <v>0.83522975097266139</v>
      </c>
      <c r="P184" s="159">
        <v>0.67979766895253557</v>
      </c>
      <c r="Q184" s="136"/>
    </row>
    <row r="185" spans="1:17" x14ac:dyDescent="0.25">
      <c r="A185" s="155" t="s">
        <v>48</v>
      </c>
      <c r="B185" s="156">
        <v>2.1511203941284056</v>
      </c>
      <c r="C185" s="158">
        <v>2.0517022598950829</v>
      </c>
      <c r="D185" s="158">
        <v>2.0022862854556167</v>
      </c>
      <c r="E185" s="158">
        <v>2.4305110394854568</v>
      </c>
      <c r="F185" s="158">
        <v>2.0898352203814534</v>
      </c>
      <c r="G185" s="158">
        <v>2.4748497668975755</v>
      </c>
      <c r="H185" s="158">
        <v>2.741703523647455</v>
      </c>
      <c r="I185" s="158">
        <v>2.3101351911716654</v>
      </c>
      <c r="J185" s="158">
        <v>2.2313989886876362</v>
      </c>
      <c r="K185" s="158">
        <v>1.7647132218712616</v>
      </c>
      <c r="L185" s="158">
        <v>2.2140473558574745</v>
      </c>
      <c r="M185" s="158">
        <v>2.1249148647103735</v>
      </c>
      <c r="N185" s="158">
        <v>1.9303749238938508</v>
      </c>
      <c r="O185" s="158">
        <v>2.0269488829356721</v>
      </c>
      <c r="P185" s="161">
        <v>2.0078514207706721</v>
      </c>
      <c r="Q185" s="136"/>
    </row>
    <row r="186" spans="1:17" x14ac:dyDescent="0.25">
      <c r="A186" s="155" t="s">
        <v>64</v>
      </c>
      <c r="B186" s="160">
        <v>0.16340086564071199</v>
      </c>
      <c r="C186" s="157">
        <v>0.16527819010629774</v>
      </c>
      <c r="D186" s="157">
        <v>0.18101940525066323</v>
      </c>
      <c r="E186" s="157">
        <v>4.4896688248377302E-2</v>
      </c>
      <c r="F186" s="157">
        <v>2.6949980601126595E-2</v>
      </c>
      <c r="G186" s="157">
        <v>1.1852614063589765E-2</v>
      </c>
      <c r="H186" s="157">
        <v>1.7277384419090238E-2</v>
      </c>
      <c r="I186" s="157">
        <v>1.4502966699934349E-2</v>
      </c>
      <c r="J186" s="157">
        <v>2.4845721239094599E-2</v>
      </c>
      <c r="K186" s="157">
        <v>2.3223538528400218E-2</v>
      </c>
      <c r="L186" s="157">
        <v>0.16433303482630268</v>
      </c>
      <c r="M186" s="157">
        <v>0.16225857954256645</v>
      </c>
      <c r="N186" s="157">
        <v>0.16663384653332086</v>
      </c>
      <c r="O186" s="157">
        <v>0.19682347593625324</v>
      </c>
      <c r="P186" s="159">
        <v>0.13588461276243324</v>
      </c>
      <c r="Q186" s="136"/>
    </row>
    <row r="187" spans="1:17" x14ac:dyDescent="0.25">
      <c r="A187" s="155" t="s">
        <v>65</v>
      </c>
      <c r="B187" s="160">
        <v>8.1570170673529091E-2</v>
      </c>
      <c r="C187" s="157">
        <v>9.5398160851186659E-2</v>
      </c>
      <c r="D187" s="157">
        <v>0.10549001046040492</v>
      </c>
      <c r="E187" s="157">
        <v>2.3457623066696652E-2</v>
      </c>
      <c r="F187" s="157">
        <v>8.136635396853182E-3</v>
      </c>
      <c r="G187" s="157">
        <v>1.1894083415622841E-2</v>
      </c>
      <c r="H187" s="157">
        <v>8.2746773115529755E-3</v>
      </c>
      <c r="I187" s="157">
        <v>3.5113768515081193E-3</v>
      </c>
      <c r="J187" s="157">
        <v>3.2744290434848166E-3</v>
      </c>
      <c r="K187" s="157">
        <v>1.4882304543791249E-2</v>
      </c>
      <c r="L187" s="157">
        <v>8.6192806846442094E-2</v>
      </c>
      <c r="M187" s="157">
        <v>9.0242378145937607E-2</v>
      </c>
      <c r="N187" s="157">
        <v>8.9084967708601831E-2</v>
      </c>
      <c r="O187" s="157">
        <v>0.12665934331584314</v>
      </c>
      <c r="P187" s="159">
        <v>5.6359737166219177E-2</v>
      </c>
      <c r="Q187" s="136"/>
    </row>
    <row r="188" spans="1:17" x14ac:dyDescent="0.25">
      <c r="A188" s="155" t="s">
        <v>66</v>
      </c>
      <c r="B188" s="160">
        <v>3.4150169149034834E-2</v>
      </c>
      <c r="C188" s="157">
        <v>5.6617039561200407E-2</v>
      </c>
      <c r="D188" s="157">
        <v>8.6078830689910207E-2</v>
      </c>
      <c r="E188" s="157">
        <v>3.2314411621072389E-2</v>
      </c>
      <c r="F188" s="157">
        <v>1.1399198526768789E-2</v>
      </c>
      <c r="G188" s="157">
        <v>1.2442571999933975E-2</v>
      </c>
      <c r="H188" s="157">
        <v>9.0740912980567107E-3</v>
      </c>
      <c r="I188" s="157">
        <v>4.8353306274981859E-3</v>
      </c>
      <c r="J188" s="157">
        <v>3.1405993883038162E-3</v>
      </c>
      <c r="K188" s="157">
        <v>1.9244765296244803E-2</v>
      </c>
      <c r="L188" s="157">
        <v>3.2689534543580777E-2</v>
      </c>
      <c r="M188" s="157">
        <v>4.7824498437765012E-2</v>
      </c>
      <c r="N188" s="157">
        <v>5.3982157764633276E-2</v>
      </c>
      <c r="O188" s="157">
        <v>9.1419492879479217E-2</v>
      </c>
      <c r="P188" s="159">
        <v>8.3827720640153036E-2</v>
      </c>
      <c r="Q188" s="136"/>
    </row>
    <row r="189" spans="1:17" x14ac:dyDescent="0.25">
      <c r="A189" s="155" t="s">
        <v>67</v>
      </c>
      <c r="B189" s="160">
        <v>7.8216418548887438E-3</v>
      </c>
      <c r="C189" s="157">
        <v>8.4376918877826206E-3</v>
      </c>
      <c r="D189" s="157">
        <v>4.7103230466273649E-3</v>
      </c>
      <c r="E189" s="157">
        <v>6.0139136024640188E-3</v>
      </c>
      <c r="F189" s="157">
        <v>6.4696102710481889E-3</v>
      </c>
      <c r="G189" s="158">
        <v>0</v>
      </c>
      <c r="H189" s="157">
        <v>9.8696694316349719E-3</v>
      </c>
      <c r="I189" s="157">
        <v>4.8353306274981842E-3</v>
      </c>
      <c r="J189" s="157">
        <v>1.0504391255927836E-2</v>
      </c>
      <c r="K189" s="157">
        <v>4.1842921480758312E-3</v>
      </c>
      <c r="L189" s="157">
        <v>4.812658376195279E-3</v>
      </c>
      <c r="M189" s="157">
        <v>7.1223816386934572E-3</v>
      </c>
      <c r="N189" s="157">
        <v>1.2286692525526142E-2</v>
      </c>
      <c r="O189" s="157">
        <v>5.5301741682226603E-3</v>
      </c>
      <c r="P189" s="159">
        <v>6.4855176132984152E-3</v>
      </c>
      <c r="Q189" s="136"/>
    </row>
    <row r="190" spans="1:17" x14ac:dyDescent="0.25">
      <c r="A190" s="155" t="s">
        <v>68</v>
      </c>
      <c r="B190" s="156">
        <v>0</v>
      </c>
      <c r="C190" s="157">
        <v>9.5846311002567022E-4</v>
      </c>
      <c r="D190" s="157">
        <v>1.2861929214416437E-3</v>
      </c>
      <c r="E190" s="158">
        <v>0</v>
      </c>
      <c r="F190" s="158">
        <v>0</v>
      </c>
      <c r="G190" s="158">
        <v>0</v>
      </c>
      <c r="H190" s="158">
        <v>0</v>
      </c>
      <c r="I190" s="158">
        <v>0</v>
      </c>
      <c r="J190" s="158">
        <v>0</v>
      </c>
      <c r="K190" s="158">
        <v>0</v>
      </c>
      <c r="L190" s="158">
        <v>0</v>
      </c>
      <c r="M190" s="158">
        <v>0</v>
      </c>
      <c r="N190" s="157">
        <v>1.3956828107218016E-3</v>
      </c>
      <c r="O190" s="157">
        <v>1.9621995140376874E-3</v>
      </c>
      <c r="P190" s="161">
        <v>0</v>
      </c>
      <c r="Q190" s="136"/>
    </row>
    <row r="191" spans="1:17" x14ac:dyDescent="0.25">
      <c r="A191" s="155" t="s">
        <v>69</v>
      </c>
      <c r="B191" s="160">
        <v>6.4610397874588304E-4</v>
      </c>
      <c r="C191" s="157">
        <v>6.1529935240876949E-3</v>
      </c>
      <c r="D191" s="157">
        <v>2.2912643853011602E-3</v>
      </c>
      <c r="E191" s="158">
        <v>0</v>
      </c>
      <c r="F191" s="157">
        <v>4.1958474861925523E-3</v>
      </c>
      <c r="G191" s="158">
        <v>0</v>
      </c>
      <c r="H191" s="158">
        <v>0</v>
      </c>
      <c r="I191" s="158">
        <v>0</v>
      </c>
      <c r="J191" s="158">
        <v>0</v>
      </c>
      <c r="K191" s="157">
        <v>1.3318168799048591E-2</v>
      </c>
      <c r="L191" s="157">
        <v>9.2397307812035917E-4</v>
      </c>
      <c r="M191" s="157">
        <v>1.8262003382809302E-3</v>
      </c>
      <c r="N191" s="157">
        <v>7.1321317647349523E-3</v>
      </c>
      <c r="O191" s="157">
        <v>1.8446856797748356E-3</v>
      </c>
      <c r="P191" s="159">
        <v>1.68293271227118E-3</v>
      </c>
      <c r="Q191" s="136"/>
    </row>
    <row r="192" spans="1:17" x14ac:dyDescent="0.25">
      <c r="A192" s="155" t="s">
        <v>176</v>
      </c>
      <c r="B192" s="160">
        <v>6.8971789098701101E-3</v>
      </c>
      <c r="C192" s="157">
        <v>7.3664469528280244E-3</v>
      </c>
      <c r="D192" s="157">
        <v>1.7846114363131499E-3</v>
      </c>
      <c r="E192" s="157">
        <v>3.6112174174795313E-3</v>
      </c>
      <c r="F192" s="157">
        <v>7.4008367222441074E-3</v>
      </c>
      <c r="G192" s="158">
        <v>0</v>
      </c>
      <c r="H192" s="157">
        <v>7.4007342116343281E-3</v>
      </c>
      <c r="I192" s="157">
        <v>4.8353306274981842E-3</v>
      </c>
      <c r="J192" s="157">
        <v>7.3637918676240132E-3</v>
      </c>
      <c r="K192" s="157">
        <v>1.0560546528417989E-2</v>
      </c>
      <c r="L192" s="157">
        <v>5.8993215784738902E-3</v>
      </c>
      <c r="M192" s="157">
        <v>1.1158103117234863E-2</v>
      </c>
      <c r="N192" s="157">
        <v>3.9936769510454393E-3</v>
      </c>
      <c r="O192" s="157">
        <v>2.7225804424073309E-3</v>
      </c>
      <c r="P192" s="159">
        <v>2.1240472643967636E-3</v>
      </c>
      <c r="Q192" s="136"/>
    </row>
    <row r="193" spans="1:17" x14ac:dyDescent="0.25">
      <c r="A193" s="155" t="s">
        <v>177</v>
      </c>
      <c r="B193" s="160">
        <v>0.21577424532243306</v>
      </c>
      <c r="C193" s="157">
        <v>0.21552297285404545</v>
      </c>
      <c r="D193" s="157">
        <v>0.19132843053579537</v>
      </c>
      <c r="E193" s="157">
        <v>4.8137123175938448E-2</v>
      </c>
      <c r="F193" s="157">
        <v>2.6275189729189335E-2</v>
      </c>
      <c r="G193" s="157">
        <v>4.0163245389073989E-2</v>
      </c>
      <c r="H193" s="157">
        <v>3.5224482551282792E-2</v>
      </c>
      <c r="I193" s="157">
        <v>2.4600216828477066E-2</v>
      </c>
      <c r="J193" s="157">
        <v>2.6051883132242142E-2</v>
      </c>
      <c r="K193" s="157">
        <v>1.9022709683147159E-2</v>
      </c>
      <c r="L193" s="157">
        <v>0.20945613925665679</v>
      </c>
      <c r="M193" s="157">
        <v>0.23679845815577366</v>
      </c>
      <c r="N193" s="157">
        <v>0.18982457264571589</v>
      </c>
      <c r="O193" s="157">
        <v>0.21135333755334645</v>
      </c>
      <c r="P193" s="159">
        <v>0.12075217044894254</v>
      </c>
      <c r="Q193" s="136"/>
    </row>
    <row r="194" spans="1:17" x14ac:dyDescent="0.25">
      <c r="A194" s="155" t="s">
        <v>178</v>
      </c>
      <c r="B194" s="160">
        <v>0.10164592612107708</v>
      </c>
      <c r="C194" s="157">
        <v>0.10954273626410262</v>
      </c>
      <c r="D194" s="157">
        <v>0.10023771145535018</v>
      </c>
      <c r="E194" s="157">
        <v>3.2543070993007787E-2</v>
      </c>
      <c r="F194" s="157">
        <v>1.7536516776655662E-2</v>
      </c>
      <c r="G194" s="157">
        <v>9.2470679999226112E-3</v>
      </c>
      <c r="H194" s="157">
        <v>1.2152589609922066E-2</v>
      </c>
      <c r="I194" s="157">
        <v>8.0760934592273639E-3</v>
      </c>
      <c r="J194" s="157">
        <v>2.8832578259796848E-2</v>
      </c>
      <c r="K194" s="157">
        <v>8.4353894545374473E-3</v>
      </c>
      <c r="L194" s="157">
        <v>0.10644333418610133</v>
      </c>
      <c r="M194" s="157">
        <v>0.10556184953932962</v>
      </c>
      <c r="N194" s="157">
        <v>0.10489675249468094</v>
      </c>
      <c r="O194" s="157">
        <v>9.6752148473856991E-2</v>
      </c>
      <c r="P194" s="159">
        <v>9.3833265686555548E-2</v>
      </c>
      <c r="Q194" s="136"/>
    </row>
    <row r="195" spans="1:17" x14ac:dyDescent="0.25">
      <c r="A195" s="155" t="s">
        <v>179</v>
      </c>
      <c r="B195" s="160">
        <v>3.5042363403820394E-2</v>
      </c>
      <c r="C195" s="157">
        <v>3.8963142115285163E-2</v>
      </c>
      <c r="D195" s="157">
        <v>5.0663783789054506E-2</v>
      </c>
      <c r="E195" s="157">
        <v>2.4424611303332355E-2</v>
      </c>
      <c r="F195" s="157">
        <v>1.5187889899383087E-2</v>
      </c>
      <c r="G195" s="157">
        <v>6.8077323791022482E-3</v>
      </c>
      <c r="H195" s="157">
        <v>6.6051560780560712E-3</v>
      </c>
      <c r="I195" s="157">
        <v>3.4974669434615514E-3</v>
      </c>
      <c r="J195" s="157">
        <v>1.6357237940351637E-2</v>
      </c>
      <c r="K195" s="157">
        <v>1.4696575445804274E-2</v>
      </c>
      <c r="L195" s="157">
        <v>3.3261184759397495E-2</v>
      </c>
      <c r="M195" s="157">
        <v>3.5951385950472169E-2</v>
      </c>
      <c r="N195" s="157">
        <v>4.3166491486279018E-2</v>
      </c>
      <c r="O195" s="157">
        <v>6.040625960489502E-2</v>
      </c>
      <c r="P195" s="159">
        <v>5.1396963032279343E-2</v>
      </c>
      <c r="Q195" s="136"/>
    </row>
    <row r="196" spans="1:17" x14ac:dyDescent="0.25">
      <c r="A196" s="155" t="s">
        <v>180</v>
      </c>
      <c r="B196" s="160">
        <v>0.16354901932729865</v>
      </c>
      <c r="C196" s="157">
        <v>0.16429289518141976</v>
      </c>
      <c r="D196" s="157">
        <v>0.12799802027585558</v>
      </c>
      <c r="E196" s="157">
        <v>5.1871363921258434E-2</v>
      </c>
      <c r="F196" s="157">
        <v>4.2605612803795184E-2</v>
      </c>
      <c r="G196" s="157">
        <v>1.5618599999246453E-2</v>
      </c>
      <c r="H196" s="157">
        <v>1.8731148852683108E-2</v>
      </c>
      <c r="I196" s="157">
        <v>1.508187817603387E-2</v>
      </c>
      <c r="J196" s="157">
        <v>4.8248561875462684E-2</v>
      </c>
      <c r="K196" s="157">
        <v>5.3616791686765225E-2</v>
      </c>
      <c r="L196" s="157">
        <v>0.14690165965249771</v>
      </c>
      <c r="M196" s="157">
        <v>0.17201272361920664</v>
      </c>
      <c r="N196" s="157">
        <v>0.16716201102687342</v>
      </c>
      <c r="O196" s="157">
        <v>0.14859871870572089</v>
      </c>
      <c r="P196" s="159">
        <v>0.11669179633984048</v>
      </c>
      <c r="Q196" s="136"/>
    </row>
    <row r="197" spans="1:17" x14ac:dyDescent="0.25">
      <c r="A197" s="155" t="s">
        <v>181</v>
      </c>
      <c r="B197" s="160">
        <v>6.5805460833223139E-2</v>
      </c>
      <c r="C197" s="157">
        <v>7.4308304403969835E-2</v>
      </c>
      <c r="D197" s="157">
        <v>5.948294529496357E-2</v>
      </c>
      <c r="E197" s="157">
        <v>2.0818516492071028E-2</v>
      </c>
      <c r="F197" s="157">
        <v>2.3784612138393713E-2</v>
      </c>
      <c r="G197" s="157">
        <v>2.9342186763007582E-3</v>
      </c>
      <c r="H197" s="157">
        <v>1.7574436681669098E-2</v>
      </c>
      <c r="I197" s="157">
        <v>1.2248273563479562E-2</v>
      </c>
      <c r="J197" s="157">
        <v>2.4272603010697058E-2</v>
      </c>
      <c r="K197" s="157">
        <v>3.0440113588305177E-2</v>
      </c>
      <c r="L197" s="157">
        <v>5.9617812750517807E-2</v>
      </c>
      <c r="M197" s="157">
        <v>7.6511110559071463E-2</v>
      </c>
      <c r="N197" s="157">
        <v>7.5329042697302867E-2</v>
      </c>
      <c r="O197" s="157">
        <v>6.0604871860764957E-2</v>
      </c>
      <c r="P197" s="159">
        <v>5.121108522699877E-2</v>
      </c>
      <c r="Q197" s="136"/>
    </row>
    <row r="198" spans="1:17" x14ac:dyDescent="0.25">
      <c r="A198" s="155" t="s">
        <v>182</v>
      </c>
      <c r="B198" s="160">
        <v>2.3414270590550925E-2</v>
      </c>
      <c r="C198" s="157">
        <v>3.9241015123427515E-2</v>
      </c>
      <c r="D198" s="157">
        <v>4.7444104322429792E-2</v>
      </c>
      <c r="E198" s="157">
        <v>2.7979453954709011E-2</v>
      </c>
      <c r="F198" s="157">
        <v>1.0620064546613127E-2</v>
      </c>
      <c r="G198" s="157">
        <v>2.9842914251220895E-3</v>
      </c>
      <c r="H198" s="157">
        <v>1.0518131090019594E-2</v>
      </c>
      <c r="I198" s="157">
        <v>1.4592989184328333E-2</v>
      </c>
      <c r="J198" s="157">
        <v>6.944313813156815E-3</v>
      </c>
      <c r="K198" s="157">
        <v>1.2044064260770431E-2</v>
      </c>
      <c r="L198" s="157">
        <v>2.1076762080338211E-2</v>
      </c>
      <c r="M198" s="157">
        <v>2.8941703059750863E-2</v>
      </c>
      <c r="N198" s="157">
        <v>4.2054321215053668E-2</v>
      </c>
      <c r="O198" s="157">
        <v>6.1934975149195097E-2</v>
      </c>
      <c r="P198" s="159">
        <v>4.8936290090254943E-2</v>
      </c>
      <c r="Q198" s="136"/>
    </row>
    <row r="199" spans="1:17" x14ac:dyDescent="0.25">
      <c r="A199" s="155" t="s">
        <v>183</v>
      </c>
      <c r="B199" s="160">
        <v>1.4097960109702649E-2</v>
      </c>
      <c r="C199" s="157">
        <v>2.1326054375978995E-2</v>
      </c>
      <c r="D199" s="157">
        <v>6.1309077518678368E-3</v>
      </c>
      <c r="E199" s="157">
        <v>4.3833776041299066E-3</v>
      </c>
      <c r="F199" s="157">
        <v>8.3558266900178254E-4</v>
      </c>
      <c r="G199" s="157">
        <v>9.3870797119045991E-3</v>
      </c>
      <c r="H199" s="157">
        <v>7.4007342116343281E-3</v>
      </c>
      <c r="I199" s="158">
        <v>0</v>
      </c>
      <c r="J199" s="157">
        <v>2.4352714314678208E-3</v>
      </c>
      <c r="K199" s="158">
        <v>0</v>
      </c>
      <c r="L199" s="157">
        <v>1.5290405929685979E-2</v>
      </c>
      <c r="M199" s="157">
        <v>1.5299803009685161E-2</v>
      </c>
      <c r="N199" s="157">
        <v>2.1190158214085146E-2</v>
      </c>
      <c r="O199" s="157">
        <v>6.9307069801140203E-3</v>
      </c>
      <c r="P199" s="161">
        <v>0</v>
      </c>
      <c r="Q199" s="136"/>
    </row>
    <row r="200" spans="1:17" x14ac:dyDescent="0.25">
      <c r="A200" s="155" t="s">
        <v>184</v>
      </c>
      <c r="B200" s="160">
        <v>1.1192982986102232E-2</v>
      </c>
      <c r="C200" s="157">
        <v>4.8401922930989619E-3</v>
      </c>
      <c r="D200" s="157">
        <v>5.3177197034143765E-3</v>
      </c>
      <c r="E200" s="157">
        <v>2.3439962378446581E-3</v>
      </c>
      <c r="F200" s="157">
        <v>2.5106130184585607E-3</v>
      </c>
      <c r="G200" s="157">
        <v>4.4388531906511576E-3</v>
      </c>
      <c r="H200" s="157">
        <v>4.5386756879785802E-3</v>
      </c>
      <c r="I200" s="157">
        <v>5.235069946584848E-3</v>
      </c>
      <c r="J200" s="157">
        <v>2.4352714314678212E-3</v>
      </c>
      <c r="K200" s="158">
        <v>0</v>
      </c>
      <c r="L200" s="157">
        <v>1.2442443952690282E-2</v>
      </c>
      <c r="M200" s="157">
        <v>3.9835130082599875E-3</v>
      </c>
      <c r="N200" s="157">
        <v>7.0481306097272588E-3</v>
      </c>
      <c r="O200" s="157">
        <v>6.8802796412576655E-3</v>
      </c>
      <c r="P200" s="161">
        <v>0</v>
      </c>
      <c r="Q200" s="136"/>
    </row>
    <row r="201" spans="1:17" x14ac:dyDescent="0.25">
      <c r="A201" s="155" t="s">
        <v>185</v>
      </c>
      <c r="B201" s="160">
        <v>6.0894869512545802E-3</v>
      </c>
      <c r="C201" s="157">
        <v>1.3563544249692401E-2</v>
      </c>
      <c r="D201" s="157">
        <v>6.1199695715182878E-3</v>
      </c>
      <c r="E201" s="157">
        <v>6.7915816471345687E-3</v>
      </c>
      <c r="F201" s="157">
        <v>3.7752878762137808E-3</v>
      </c>
      <c r="G201" s="157">
        <v>2.9342186763007577E-3</v>
      </c>
      <c r="H201" s="157">
        <v>6.0160071889760625E-3</v>
      </c>
      <c r="I201" s="157">
        <v>3.8076456057439517E-3</v>
      </c>
      <c r="J201" s="157">
        <v>2.9361962417185907E-3</v>
      </c>
      <c r="K201" s="157">
        <v>4.9183872469679823E-3</v>
      </c>
      <c r="L201" s="157">
        <v>6.5013137480443165E-3</v>
      </c>
      <c r="M201" s="157">
        <v>8.9713878496163867E-3</v>
      </c>
      <c r="N201" s="157">
        <v>1.3240875351342097E-2</v>
      </c>
      <c r="O201" s="157">
        <v>2.7131371879202605E-3</v>
      </c>
      <c r="P201" s="159">
        <v>1.2971528492843979E-2</v>
      </c>
      <c r="Q201" s="136"/>
    </row>
    <row r="202" spans="1:17" x14ac:dyDescent="0.25">
      <c r="A202" s="155" t="s">
        <v>186</v>
      </c>
      <c r="B202" s="160">
        <v>1.6921241899190542E-2</v>
      </c>
      <c r="C202" s="157">
        <v>2.5218180465659445E-2</v>
      </c>
      <c r="D202" s="157">
        <v>1.3577840064419682E-2</v>
      </c>
      <c r="E202" s="157">
        <v>1.703785414736371E-2</v>
      </c>
      <c r="F202" s="157">
        <v>2.6017288672069874E-3</v>
      </c>
      <c r="G202" s="157">
        <v>1.1083081850222562E-2</v>
      </c>
      <c r="H202" s="157">
        <v>1.8177979946375326E-2</v>
      </c>
      <c r="I202" s="157">
        <v>4.6199579665712536E-3</v>
      </c>
      <c r="J202" s="158">
        <v>0</v>
      </c>
      <c r="K202" s="157">
        <v>3.5661733859832859E-3</v>
      </c>
      <c r="L202" s="157">
        <v>1.1352727850535187E-2</v>
      </c>
      <c r="M202" s="157">
        <v>2.6139620053580115E-2</v>
      </c>
      <c r="N202" s="157">
        <v>2.4674417843197346E-2</v>
      </c>
      <c r="O202" s="157">
        <v>1.4376516200432917E-2</v>
      </c>
      <c r="P202" s="159">
        <v>1.8441486319965845E-2</v>
      </c>
      <c r="Q202" s="136"/>
    </row>
    <row r="203" spans="1:17" x14ac:dyDescent="0.25">
      <c r="A203" s="155" t="s">
        <v>187</v>
      </c>
      <c r="B203" s="160">
        <v>4.1421763586964606E-3</v>
      </c>
      <c r="C203" s="157">
        <v>1.5228852086973929E-2</v>
      </c>
      <c r="D203" s="157">
        <v>5.9739449949106228E-3</v>
      </c>
      <c r="E203" s="157">
        <v>8.7343667164454537E-3</v>
      </c>
      <c r="F203" s="157">
        <v>6.8844706498276302E-3</v>
      </c>
      <c r="G203" s="157">
        <v>1.6890116743621284E-3</v>
      </c>
      <c r="H203" s="157">
        <v>5.6151645291230724E-3</v>
      </c>
      <c r="I203" s="158">
        <v>0</v>
      </c>
      <c r="J203" s="157">
        <v>9.0021304604841305E-3</v>
      </c>
      <c r="K203" s="157">
        <v>1.2048010175761726E-2</v>
      </c>
      <c r="L203" s="157">
        <v>9.2397307812035982E-4</v>
      </c>
      <c r="M203" s="157">
        <v>1.081483892369936E-2</v>
      </c>
      <c r="N203" s="157">
        <v>1.6944415944175294E-2</v>
      </c>
      <c r="O203" s="157">
        <v>9.1137742794935358E-3</v>
      </c>
      <c r="P203" s="159">
        <v>1.0388914834965251E-2</v>
      </c>
      <c r="Q203" s="136"/>
    </row>
    <row r="204" spans="1:17" x14ac:dyDescent="0.25">
      <c r="A204" s="155" t="s">
        <v>188</v>
      </c>
      <c r="B204" s="160">
        <v>8.4891608614225025E-4</v>
      </c>
      <c r="C204" s="157">
        <v>1.279780995421451E-2</v>
      </c>
      <c r="D204" s="157">
        <v>3.921973291246641E-3</v>
      </c>
      <c r="E204" s="157">
        <v>4.4614917565925869E-3</v>
      </c>
      <c r="F204" s="157">
        <v>5.0167672425749229E-3</v>
      </c>
      <c r="G204" s="157">
        <v>1.4613651423365206E-2</v>
      </c>
      <c r="H204" s="157">
        <v>1.3591109903368958E-3</v>
      </c>
      <c r="I204" s="157">
        <v>4.0796832408453781E-3</v>
      </c>
      <c r="J204" s="157">
        <v>4.5090423816889916E-3</v>
      </c>
      <c r="K204" s="157">
        <v>6.8697390292310704E-3</v>
      </c>
      <c r="L204" s="157">
        <v>1.2140083252563344E-3</v>
      </c>
      <c r="M204" s="157">
        <v>7.3100947295890017E-3</v>
      </c>
      <c r="N204" s="157">
        <v>1.1319827843003852E-2</v>
      </c>
      <c r="O204" s="157">
        <v>2.6574673732508388E-3</v>
      </c>
      <c r="P204" s="159">
        <v>8.8741043813669158E-4</v>
      </c>
      <c r="Q204" s="136"/>
    </row>
    <row r="205" spans="1:17" x14ac:dyDescent="0.25">
      <c r="A205" s="155" t="s">
        <v>70</v>
      </c>
      <c r="B205" s="160">
        <v>0.37556136340925683</v>
      </c>
      <c r="C205" s="157">
        <v>0.33424400382179875</v>
      </c>
      <c r="D205" s="157">
        <v>0.24501134475799172</v>
      </c>
      <c r="E205" s="157">
        <v>0.17128222786822145</v>
      </c>
      <c r="F205" s="157">
        <v>7.1495387206438638E-2</v>
      </c>
      <c r="G205" s="157">
        <v>0.1959651747296994</v>
      </c>
      <c r="H205" s="157">
        <v>0.14457713261520003</v>
      </c>
      <c r="I205" s="157">
        <v>7.3906201392911E-2</v>
      </c>
      <c r="J205" s="157">
        <v>8.3439119488423905E-2</v>
      </c>
      <c r="K205" s="157">
        <v>5.9790242388220248E-2</v>
      </c>
      <c r="L205" s="157">
        <v>0.39032538761626362</v>
      </c>
      <c r="M205" s="157">
        <v>0.33111066479351409</v>
      </c>
      <c r="N205" s="157">
        <v>0.33168434752050951</v>
      </c>
      <c r="O205" s="157">
        <v>0.25068945304979912</v>
      </c>
      <c r="P205" s="159">
        <v>0.19677483123078801</v>
      </c>
      <c r="Q205" s="136"/>
    </row>
    <row r="206" spans="1:17" x14ac:dyDescent="0.25">
      <c r="A206" s="155" t="s">
        <v>71</v>
      </c>
      <c r="B206" s="160">
        <v>0.17245215932380331</v>
      </c>
      <c r="C206" s="157">
        <v>0.14862229075113251</v>
      </c>
      <c r="D206" s="157">
        <v>0.209186673094584</v>
      </c>
      <c r="E206" s="157">
        <v>6.4902420372656242E-2</v>
      </c>
      <c r="F206" s="157">
        <v>5.8384120105760995E-2</v>
      </c>
      <c r="G206" s="157">
        <v>3.9459239388284682E-2</v>
      </c>
      <c r="H206" s="157">
        <v>3.3646604847462618E-2</v>
      </c>
      <c r="I206" s="157">
        <v>2.2742797105996811E-2</v>
      </c>
      <c r="J206" s="157">
        <v>6.8786704305071944E-2</v>
      </c>
      <c r="K206" s="157">
        <v>4.0344278458117493E-2</v>
      </c>
      <c r="L206" s="157">
        <v>0.16624927355580585</v>
      </c>
      <c r="M206" s="157">
        <v>0.167642545093069</v>
      </c>
      <c r="N206" s="157">
        <v>0.14673866943778649</v>
      </c>
      <c r="O206" s="157">
        <v>0.21116022169946369</v>
      </c>
      <c r="P206" s="159">
        <v>0.18767110121991326</v>
      </c>
      <c r="Q206" s="136"/>
    </row>
    <row r="207" spans="1:17" x14ac:dyDescent="0.25">
      <c r="A207" s="155" t="s">
        <v>72</v>
      </c>
      <c r="B207" s="160">
        <v>1.7957344139849132E-2</v>
      </c>
      <c r="C207" s="157">
        <v>2.2081401759472652E-2</v>
      </c>
      <c r="D207" s="157">
        <v>2.1525437242324572E-2</v>
      </c>
      <c r="E207" s="157">
        <v>2.0765628876149623E-2</v>
      </c>
      <c r="F207" s="157">
        <v>9.3010639771902524E-3</v>
      </c>
      <c r="G207" s="157">
        <v>2.9842914251220895E-3</v>
      </c>
      <c r="H207" s="157">
        <v>7.3523770512546249E-3</v>
      </c>
      <c r="I207" s="157">
        <v>8.0118655286523146E-3</v>
      </c>
      <c r="J207" s="158">
        <v>0</v>
      </c>
      <c r="K207" s="157">
        <v>8.0198893393313795E-3</v>
      </c>
      <c r="L207" s="157">
        <v>2.1162672667166024E-2</v>
      </c>
      <c r="M207" s="157">
        <v>1.8243552911956742E-2</v>
      </c>
      <c r="N207" s="157">
        <v>2.4416878459373941E-2</v>
      </c>
      <c r="O207" s="157">
        <v>2.5261247595396611E-2</v>
      </c>
      <c r="P207" s="159">
        <v>3.6351645398412104E-2</v>
      </c>
      <c r="Q207" s="136"/>
    </row>
    <row r="208" spans="1:17" x14ac:dyDescent="0.25">
      <c r="A208" s="155" t="s">
        <v>189</v>
      </c>
      <c r="B208" s="160">
        <v>1.6879007811247668E-2</v>
      </c>
      <c r="C208" s="157">
        <v>1.0578947421747609E-2</v>
      </c>
      <c r="D208" s="157">
        <v>4.8857506996959049E-3</v>
      </c>
      <c r="E208" s="157">
        <v>3.4810607175642526E-3</v>
      </c>
      <c r="F208" s="157">
        <v>3.1240178561576979E-3</v>
      </c>
      <c r="G208" s="157">
        <v>1.1199846433122149E-2</v>
      </c>
      <c r="H208" s="157">
        <v>3.1563550078388264E-3</v>
      </c>
      <c r="I208" s="157">
        <v>2.5504746413987124E-3</v>
      </c>
      <c r="J208" s="157">
        <v>3.2229153730712109E-3</v>
      </c>
      <c r="K208" s="157">
        <v>3.815695493507756E-3</v>
      </c>
      <c r="L208" s="157">
        <v>1.9017960896347219E-2</v>
      </c>
      <c r="M208" s="157">
        <v>1.3833973996091816E-2</v>
      </c>
      <c r="N208" s="157">
        <v>7.2866754065659392E-3</v>
      </c>
      <c r="O208" s="157">
        <v>2.5733798206976884E-3</v>
      </c>
      <c r="P208" s="159">
        <v>2.0726028560816849E-3</v>
      </c>
      <c r="Q208" s="136"/>
    </row>
    <row r="209" spans="1:17" x14ac:dyDescent="0.25">
      <c r="A209" s="155" t="s">
        <v>190</v>
      </c>
      <c r="B209" s="160">
        <v>2.9377735408977826E-3</v>
      </c>
      <c r="C209" s="157">
        <v>8.1588219159929899E-3</v>
      </c>
      <c r="D209" s="157">
        <v>4.4857679444331458E-4</v>
      </c>
      <c r="E209" s="158">
        <v>0</v>
      </c>
      <c r="F209" s="157">
        <v>1.482877868440249E-3</v>
      </c>
      <c r="G209" s="157">
        <v>1.1175306345736847E-3</v>
      </c>
      <c r="H209" s="158">
        <v>0</v>
      </c>
      <c r="I209" s="157">
        <v>4.6345246019243265E-3</v>
      </c>
      <c r="J209" s="158">
        <v>0</v>
      </c>
      <c r="K209" s="158">
        <v>0</v>
      </c>
      <c r="L209" s="157">
        <v>8.8750580687336155E-4</v>
      </c>
      <c r="M209" s="157">
        <v>1.4041001003520197E-2</v>
      </c>
      <c r="N209" s="157">
        <v>1.5348248460578873E-3</v>
      </c>
      <c r="O209" s="158">
        <v>0</v>
      </c>
      <c r="P209" s="161">
        <v>0</v>
      </c>
      <c r="Q209" s="136"/>
    </row>
    <row r="210" spans="1:17" x14ac:dyDescent="0.25">
      <c r="A210" s="155" t="s">
        <v>191</v>
      </c>
      <c r="B210" s="160">
        <v>4.9813829492613756E-3</v>
      </c>
      <c r="C210" s="157">
        <v>3.452313952562831E-3</v>
      </c>
      <c r="D210" s="157">
        <v>8.9525873852125785E-3</v>
      </c>
      <c r="E210" s="157">
        <v>3.6907023207085102E-3</v>
      </c>
      <c r="F210" s="157">
        <v>2.0105027693796654E-3</v>
      </c>
      <c r="G210" s="157">
        <v>1.1520797211446816E-2</v>
      </c>
      <c r="H210" s="158">
        <v>0</v>
      </c>
      <c r="I210" s="157">
        <v>3.5051231127701588E-3</v>
      </c>
      <c r="J210" s="158">
        <v>0</v>
      </c>
      <c r="K210" s="157">
        <v>2.8217767380298935E-3</v>
      </c>
      <c r="L210" s="157">
        <v>5.3172521423009286E-3</v>
      </c>
      <c r="M210" s="157">
        <v>5.0687678860273236E-3</v>
      </c>
      <c r="N210" s="157">
        <v>1.9748858195371482E-3</v>
      </c>
      <c r="O210" s="157">
        <v>8.7776939908044988E-3</v>
      </c>
      <c r="P210" s="159">
        <v>3.8362783611174279E-3</v>
      </c>
      <c r="Q210" s="136"/>
    </row>
    <row r="211" spans="1:17" x14ac:dyDescent="0.25">
      <c r="A211" s="155" t="s">
        <v>192</v>
      </c>
      <c r="B211" s="160">
        <v>2.4802660217538614E-3</v>
      </c>
      <c r="C211" s="157">
        <v>1.0400304779033085E-3</v>
      </c>
      <c r="D211" s="158">
        <v>0</v>
      </c>
      <c r="E211" s="158">
        <v>0</v>
      </c>
      <c r="F211" s="157">
        <v>3.2089532113195938E-3</v>
      </c>
      <c r="G211" s="158">
        <v>0</v>
      </c>
      <c r="H211" s="158">
        <v>0</v>
      </c>
      <c r="I211" s="158">
        <v>0</v>
      </c>
      <c r="J211" s="157">
        <v>9.352362573267858E-3</v>
      </c>
      <c r="K211" s="158">
        <v>0</v>
      </c>
      <c r="L211" s="157">
        <v>1.6569195261431646E-3</v>
      </c>
      <c r="M211" s="157">
        <v>2.1123316944867692E-3</v>
      </c>
      <c r="N211" s="157">
        <v>1.5144585591797494E-3</v>
      </c>
      <c r="O211" s="158">
        <v>0</v>
      </c>
      <c r="P211" s="161">
        <v>0</v>
      </c>
      <c r="Q211" s="136"/>
    </row>
    <row r="212" spans="1:17" ht="15.75" thickBot="1" x14ac:dyDescent="0.3">
      <c r="A212" s="162" t="s">
        <v>49</v>
      </c>
      <c r="B212" s="163">
        <v>3.5904986761475648</v>
      </c>
      <c r="C212" s="131">
        <v>3.72496026822787</v>
      </c>
      <c r="D212" s="131">
        <v>4.1532423536069025</v>
      </c>
      <c r="E212" s="131">
        <v>2.0559840560468481</v>
      </c>
      <c r="F212" s="131">
        <v>1.6095835422956066</v>
      </c>
      <c r="G212" s="130">
        <v>0.90872803281710324</v>
      </c>
      <c r="H212" s="131">
        <v>1.7541991157173811</v>
      </c>
      <c r="I212" s="131">
        <v>1.0150368220719019</v>
      </c>
      <c r="J212" s="131">
        <v>1.3965946461706353</v>
      </c>
      <c r="K212" s="131">
        <v>2.1736598447476183</v>
      </c>
      <c r="L212" s="131">
        <v>3.6028518785552728</v>
      </c>
      <c r="M212" s="131">
        <v>3.5120337070374141</v>
      </c>
      <c r="N212" s="131">
        <v>4.0403647931731275</v>
      </c>
      <c r="O212" s="131">
        <v>4.2806132085937421</v>
      </c>
      <c r="P212" s="132">
        <v>3.7218416666857359</v>
      </c>
      <c r="Q212" s="136"/>
    </row>
    <row r="213" spans="1:17" ht="15.75" thickTop="1" x14ac:dyDescent="0.25"/>
  </sheetData>
  <mergeCells count="33">
    <mergeCell ref="C47:E47"/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8:C9"/>
    <mergeCell ref="C10:I10"/>
    <mergeCell ref="C16:I16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VMX3MACP777Z-1758609593-50231</_dlc_DocId>
    <_dlc_DocIdUrl xmlns="d16efad5-0601-4cf0-b7c2-89968258c777">
      <Url>https://icfonline.sharepoint.com/sites/ihd-dhs/WealthIndex/_layouts/15/DocIdRedir.aspx?ID=VMX3MACP777Z-1758609593-50231</Url>
      <Description>VMX3MACP777Z-1758609593-50231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3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2022-12-20T00:37:38Z</cp:lastPrinted>
  <dcterms:created xsi:type="dcterms:W3CDTF">2013-08-06T13:22:30Z</dcterms:created>
  <dcterms:modified xsi:type="dcterms:W3CDTF">2022-12-20T00:37:51Z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ef42e0f7-a32f-4e12-bf16-e9a7ef45637c</vt:lpwstr>
  </property>
</Properties>
</file>